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filterPrivacy="1" defaultThemeVersion="124226"/>
  <xr:revisionPtr revIDLastSave="0" documentId="13_ncr:1_{405D289E-5AA7-4CD8-AD1A-70CA4D57FD42}" xr6:coauthVersionLast="45" xr6:coauthVersionMax="45" xr10:uidLastSave="{00000000-0000-0000-0000-000000000000}"/>
  <bookViews>
    <workbookView xWindow="-120" yWindow="-120" windowWidth="29040" windowHeight="15840" tabRatio="765" activeTab="10" xr2:uid="{00000000-000D-0000-FFFF-FFFF00000000}"/>
  </bookViews>
  <sheets>
    <sheet name="06 02" sheetId="13" r:id="rId1"/>
    <sheet name="06 02 01" sheetId="17" r:id="rId2"/>
    <sheet name="06 02 02" sheetId="24" r:id="rId3"/>
    <sheet name="06 02 03" sheetId="25" r:id="rId4"/>
    <sheet name="06 02 04" sheetId="26" r:id="rId5"/>
    <sheet name="06 02 06" sheetId="27" r:id="rId6"/>
    <sheet name="06 02 07" sheetId="28" r:id="rId7"/>
    <sheet name="06 02 08" sheetId="29" r:id="rId8"/>
    <sheet name="06 02 10" sheetId="30" r:id="rId9"/>
    <sheet name="06 02 11" sheetId="32" r:id="rId10"/>
    <sheet name="06 02 12" sheetId="31" r:id="rId11"/>
  </sheets>
  <definedNames>
    <definedName name="_xlnm.Print_Area" localSheetId="0">'06 02'!$A$1:$J$17</definedName>
    <definedName name="_xlnm.Print_Area" localSheetId="1">'06 02 01'!$A$1:$J$39</definedName>
    <definedName name="_xlnm.Print_Area" localSheetId="2">'06 02 02'!$A$1:$J$51</definedName>
    <definedName name="_xlnm.Print_Area" localSheetId="3">'06 02 03'!$A$1:$J$25</definedName>
    <definedName name="_xlnm.Print_Area" localSheetId="4">'06 02 04'!$A$1:$J$24</definedName>
    <definedName name="_xlnm.Print_Area" localSheetId="5">'06 02 06'!$A$1:$J$31</definedName>
    <definedName name="_xlnm.Print_Area" localSheetId="6">'06 02 07'!$A$1:$J$28</definedName>
    <definedName name="_xlnm.Print_Area" localSheetId="7">'06 02 08'!$A$1:$J$26</definedName>
    <definedName name="_xlnm.Print_Area" localSheetId="8">'06 02 10'!$A$1:$J$22</definedName>
    <definedName name="_xlnm.Print_Area" localSheetId="9">'06 02 11'!$A$1:$J$25</definedName>
    <definedName name="_xlnm.Print_Area" localSheetId="10">'06 02 12'!$A$1:$J$24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4" i="24" l="1"/>
  <c r="K25" i="24"/>
  <c r="K26" i="24"/>
  <c r="K27" i="24"/>
  <c r="K28" i="24"/>
  <c r="K29" i="24"/>
  <c r="K30" i="24"/>
  <c r="K31" i="24"/>
  <c r="K32" i="24"/>
  <c r="K33" i="24"/>
  <c r="K34" i="24"/>
  <c r="K35" i="24"/>
  <c r="K36" i="24"/>
  <c r="K37" i="24"/>
  <c r="K38" i="24"/>
  <c r="K39" i="24"/>
  <c r="K40" i="24"/>
  <c r="K41" i="24"/>
  <c r="K42" i="24"/>
  <c r="K43" i="24"/>
  <c r="K44" i="24"/>
  <c r="K24" i="24"/>
  <c r="G26" i="24"/>
  <c r="I30" i="24"/>
  <c r="I34" i="24"/>
  <c r="H34" i="24" s="1"/>
  <c r="J6" i="13" l="1"/>
  <c r="I6" i="13"/>
  <c r="H6" i="13"/>
  <c r="J22" i="32"/>
  <c r="I22" i="32"/>
  <c r="H18" i="32"/>
  <c r="G18" i="32" s="1"/>
  <c r="H19" i="32"/>
  <c r="G19" i="32" s="1"/>
  <c r="H20" i="32"/>
  <c r="G20" i="32" s="1"/>
  <c r="H21" i="32"/>
  <c r="G21" i="32" s="1"/>
  <c r="J23" i="29"/>
  <c r="I23" i="29"/>
  <c r="I18" i="29"/>
  <c r="H20" i="29"/>
  <c r="G20" i="29" s="1"/>
  <c r="H18" i="29"/>
  <c r="H23" i="29" s="1"/>
  <c r="H19" i="29"/>
  <c r="G19" i="29" s="1"/>
  <c r="H21" i="29"/>
  <c r="G21" i="29" s="1"/>
  <c r="H22" i="29"/>
  <c r="G22" i="29" s="1"/>
  <c r="H19" i="28"/>
  <c r="G19" i="28" s="1"/>
  <c r="H20" i="28"/>
  <c r="G20" i="28" s="1"/>
  <c r="H21" i="28"/>
  <c r="H22" i="28"/>
  <c r="G22" i="28" s="1"/>
  <c r="H23" i="28"/>
  <c r="G23" i="28" s="1"/>
  <c r="H24" i="28"/>
  <c r="I18" i="28"/>
  <c r="I25" i="28" s="1"/>
  <c r="K22" i="27"/>
  <c r="J19" i="27"/>
  <c r="J27" i="27" s="1"/>
  <c r="I19" i="27"/>
  <c r="I27" i="27" s="1"/>
  <c r="I24" i="27"/>
  <c r="H20" i="27"/>
  <c r="G20" i="27" s="1"/>
  <c r="H21" i="27"/>
  <c r="G21" i="27" s="1"/>
  <c r="H22" i="27"/>
  <c r="H23" i="27"/>
  <c r="G23" i="27" s="1"/>
  <c r="H24" i="27"/>
  <c r="H25" i="27"/>
  <c r="H26" i="27"/>
  <c r="H19" i="26"/>
  <c r="G19" i="26" s="1"/>
  <c r="H20" i="26"/>
  <c r="G20" i="26" s="1"/>
  <c r="J21" i="25"/>
  <c r="I21" i="25"/>
  <c r="H20" i="25"/>
  <c r="G20" i="25" s="1"/>
  <c r="H19" i="25"/>
  <c r="J44" i="24"/>
  <c r="F24" i="24"/>
  <c r="F30" i="24"/>
  <c r="H30" i="24"/>
  <c r="F34" i="24"/>
  <c r="I24" i="24"/>
  <c r="H24" i="24" s="1"/>
  <c r="G24" i="24" s="1"/>
  <c r="H25" i="24"/>
  <c r="G25" i="24" s="1"/>
  <c r="H26" i="24"/>
  <c r="H27" i="24"/>
  <c r="G27" i="24" s="1"/>
  <c r="H28" i="24"/>
  <c r="G28" i="24" s="1"/>
  <c r="H29" i="24"/>
  <c r="G29" i="24" s="1"/>
  <c r="H31" i="24"/>
  <c r="G31" i="24" s="1"/>
  <c r="H32" i="24"/>
  <c r="G32" i="24" s="1"/>
  <c r="H33" i="24"/>
  <c r="G33" i="24" s="1"/>
  <c r="H35" i="24"/>
  <c r="G35" i="24" s="1"/>
  <c r="H36" i="24"/>
  <c r="G36" i="24" s="1"/>
  <c r="H37" i="24"/>
  <c r="G37" i="24" s="1"/>
  <c r="H38" i="24"/>
  <c r="G38" i="24" s="1"/>
  <c r="H39" i="24"/>
  <c r="G39" i="24" s="1"/>
  <c r="H40" i="24"/>
  <c r="G40" i="24" s="1"/>
  <c r="H41" i="24"/>
  <c r="G41" i="24" s="1"/>
  <c r="H42" i="24"/>
  <c r="G42" i="24" s="1"/>
  <c r="H43" i="24"/>
  <c r="G43" i="24" s="1"/>
  <c r="J35" i="17"/>
  <c r="I30" i="17"/>
  <c r="H30" i="17" s="1"/>
  <c r="G30" i="17" s="1"/>
  <c r="I27" i="17"/>
  <c r="H27" i="17" s="1"/>
  <c r="I23" i="17"/>
  <c r="I19" i="17"/>
  <c r="H19" i="17" s="1"/>
  <c r="F19" i="17"/>
  <c r="H20" i="17"/>
  <c r="G20" i="17" s="1"/>
  <c r="H21" i="17"/>
  <c r="G21" i="17" s="1"/>
  <c r="H22" i="17"/>
  <c r="G22" i="17" s="1"/>
  <c r="H23" i="17"/>
  <c r="G23" i="17" s="1"/>
  <c r="H24" i="17"/>
  <c r="G24" i="17" s="1"/>
  <c r="H25" i="17"/>
  <c r="G25" i="17" s="1"/>
  <c r="H26" i="17"/>
  <c r="G26" i="17" s="1"/>
  <c r="H28" i="17"/>
  <c r="G28" i="17" s="1"/>
  <c r="H29" i="17"/>
  <c r="G29" i="17" s="1"/>
  <c r="H31" i="17"/>
  <c r="G31" i="17" s="1"/>
  <c r="H32" i="17"/>
  <c r="G32" i="17" s="1"/>
  <c r="H33" i="17"/>
  <c r="G33" i="17" s="1"/>
  <c r="H34" i="17"/>
  <c r="G34" i="17" s="1"/>
  <c r="H44" i="24" l="1"/>
  <c r="H35" i="17"/>
  <c r="G27" i="17"/>
  <c r="H18" i="28"/>
  <c r="H25" i="28" s="1"/>
  <c r="G19" i="17"/>
  <c r="I35" i="17"/>
  <c r="H22" i="32"/>
  <c r="H19" i="27"/>
  <c r="H27" i="27" s="1"/>
  <c r="G30" i="24"/>
  <c r="G34" i="24" l="1"/>
  <c r="J21" i="31" l="1"/>
  <c r="I21" i="31"/>
  <c r="H20" i="31"/>
  <c r="J19" i="30"/>
  <c r="I19" i="30"/>
  <c r="H18" i="30"/>
  <c r="J25" i="28"/>
  <c r="G6" i="28"/>
  <c r="J21" i="26"/>
  <c r="I21" i="26"/>
  <c r="H21" i="31" l="1"/>
  <c r="G6" i="31" s="1"/>
  <c r="H19" i="30"/>
  <c r="G6" i="30" s="1"/>
  <c r="G6" i="29"/>
  <c r="G6" i="27"/>
  <c r="H21" i="25"/>
  <c r="G6" i="25" s="1"/>
  <c r="G6" i="32"/>
  <c r="G20" i="31"/>
  <c r="G18" i="30"/>
  <c r="H21" i="26"/>
  <c r="G6" i="26" s="1"/>
  <c r="G19" i="25"/>
  <c r="G6" i="24" l="1"/>
  <c r="G6" i="17" l="1"/>
  <c r="G6" i="13" s="1"/>
</calcChain>
</file>

<file path=xl/sharedStrings.xml><?xml version="1.0" encoding="utf-8"?>
<sst xmlns="http://schemas.openxmlformats.org/spreadsheetml/2006/main" count="603" uniqueCount="215">
  <si>
    <t xml:space="preserve">ქვეპროგრამის დასახელება </t>
  </si>
  <si>
    <t xml:space="preserve">პროგრამის დასახელება </t>
  </si>
  <si>
    <t>პროგრამის კლასიფიკაციის კოდი:</t>
  </si>
  <si>
    <t>პრიორიტეტის დასახელება, რომლის ფარგლებშიც ხორციელდება პროგრამა</t>
  </si>
  <si>
    <t>პროგრამის განმახორციელებელი:</t>
  </si>
  <si>
    <t>პროგრამის ბიუჯეტი</t>
  </si>
  <si>
    <t>პროგრამის მიზანი</t>
  </si>
  <si>
    <t>პროგრამის აღწერა</t>
  </si>
  <si>
    <t>პროგრამის მოსალოდნელი საბოლოო  შედეგი</t>
  </si>
  <si>
    <t>№</t>
  </si>
  <si>
    <t>საბოლოო შედეგის შეფასების ინდიკატორი</t>
  </si>
  <si>
    <t>ინდიკატორის მაჩვენებლები</t>
  </si>
  <si>
    <t>ქვეპროგრამის კლასიფიკაციის კოდი:</t>
  </si>
  <si>
    <t>პროგრამის დასახელება, რომლის ფარგლებშიც ხორციელდება ქვეპროგრამა</t>
  </si>
  <si>
    <t>ქვეპროგრამის ბიუჯეტი</t>
  </si>
  <si>
    <t>ქვეპროგრამის განმახორციელებელი:</t>
  </si>
  <si>
    <t>ქვეპროგრამის მიზანი</t>
  </si>
  <si>
    <t>ქვეპროგრამის აღწერა</t>
  </si>
  <si>
    <t>ქვეპროგრამის მოსალოდნელი შუალედური შედეგი</t>
  </si>
  <si>
    <t>მოსალოდნელი შუალედური შედეგის შეფასების ინდიკატორი</t>
  </si>
  <si>
    <t>ქვეპროგრამის ფორმა</t>
  </si>
  <si>
    <t>საბაზისო 
2020 წელი</t>
  </si>
  <si>
    <t>მიზნობრივი
2021 წელი</t>
  </si>
  <si>
    <t>მიზნობრივი
2022 წელი</t>
  </si>
  <si>
    <t>მიზნობრივი
2023 წელი</t>
  </si>
  <si>
    <t>მიზნობრივი
2024 წელი</t>
  </si>
  <si>
    <t>ღონისძიების დასახელება</t>
  </si>
  <si>
    <t>პროდუქტები</t>
  </si>
  <si>
    <t>განზომილება</t>
  </si>
  <si>
    <t>რაოდენობა</t>
  </si>
  <si>
    <t>სულ (ლარი)</t>
  </si>
  <si>
    <t>მათ შორის:</t>
  </si>
  <si>
    <t>საბიუჯეტო
სახსრები</t>
  </si>
  <si>
    <t>საკუთარი
სახსრები</t>
  </si>
  <si>
    <t>ერთეულის საშუალო ფასი</t>
  </si>
  <si>
    <t xml:space="preserve">სულ ქვეპროგრამა  </t>
  </si>
  <si>
    <t>დამატებითი ინფორმაცია</t>
  </si>
  <si>
    <t>2021 წლის დაფინანსება
 (ლარი)</t>
  </si>
  <si>
    <t>2022 წლის დაფინანსება
(ლარი)</t>
  </si>
  <si>
    <t>2023 წლის დაფინანსება
(ლარი)</t>
  </si>
  <si>
    <t>2024 წლის დაფინანსება
(ლარი)</t>
  </si>
  <si>
    <t>პროგრამის ფორმა</t>
  </si>
  <si>
    <t>ცდომილების ალბათობა (%/შესაძლო რისკები - აღწერა)</t>
  </si>
  <si>
    <t>06 02 01</t>
  </si>
  <si>
    <t>სოციალური უზრუნველყოფა</t>
  </si>
  <si>
    <t xml:space="preserve">კომუნალური მომსახურების საფასურის სუბსიდირება </t>
  </si>
  <si>
    <t>ქ. ბათუმის მუნციპალიტეტის მერია,  ჯანმრთელობისა და სოციალური დაცვის სამსახური</t>
  </si>
  <si>
    <t>მოწყვლადი ჯგუფების ძირითადი კომუნალური მომსახურებით უზრუნველყოფა</t>
  </si>
  <si>
    <t>ქ. ბათუმის მუნიციპალიტეტის საშუალოვადიან პრიორიტეტს წარმოადგენს სოციალური თანასწორობის უზრუნველყოფა მოწყვლადი სოციალური კატეგორიისათვის. ამ მიმართულებით მნიშვნელოვანია ამ კატეგორიის მოსახლეობისათვის კომუნალური, სატელეფონო-სააბონენტო გადასახადებისა და  გაზიფიცირების მონტაჟის საფასურიდან გათავისუფლება, რაც გარკვეული დოზით დადებითი კუთხით მოახდენს ზეგავლენას მათ მატერიალურ მდგომარეობაზე. აქედან გამომდინარე, შემუშავებული იქნა კომუნალური მომსახურების საფასურის სუბსიდირების ქვეპროგრამა. სოციალური უზრუნველყოფის მიმართულებით,  ქვეპროგრამის ფარგლებში დაგეგმილია შემდეგი ღონისძიებები:
1. მკვეთრად გამოხატული შშმ პირების,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0-დან 70000 ქულის მქონე სოციალურად დაუცველი პირების, მრავალშვილიანი ოჯახების (5 და მეტი შვილი), მარტოხელა მშობლების (მარტოხელა დედა / მარტოხელა მამა) და მათი შვილების ყოველთვიურად წყლისა და კანალიზაციის  საფასურის (ერთეულის ფასი - 1,85 ლარი) და დასუფთავების მოსაკრებლის საფასურის (ერთეულის ფასი - 1,30 ლარი) გადასახადის უზრუნველყოფა. ქალაქ ბათუმის საკრებულოს 2016 წლის 29 იანვრის #3 დადგენილებით იმ ფიზიკური პირებისათვის, რომელთა ოჯახის სარეიტინგო ქულა 70.000-ზე დაბალია, მოსაკრებლის განაკვეთი ერთ სულ მოსახლეზე განისაზღვრა 1,00 ლარით, ოჯახის წევრთა რაოდენობის მიუხედავად, სულადობის მაქსიმალური ზღვრული ოდენობა განისაზღვრა 4 სულით;
2. მკვეთრად გამოხატული შშმ პირების,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ყოველთვიურად  სატელეფონო-სააბონენტო გადასახადის დავალიანების (ერთეულის ფასი - არაუმეტეს 5 ლარისა) დაფარვით უზრუნველყოფა;
3. მკვეთრად გამოხატული შშმ პირის,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0-დან 70000 ქულის მქონე სოციალურად დაუცველი ოჯახის გაზიფიცირებით უზრუნველყოფა - კერძოდ,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ერთი წერტილის გათვალისწინებით გაზქურამდე;
4. ვეტერანის, მათთან გათანაბრებული პირების, ომში დაღუპულთა ოჯახის წევრების და მარჩენალდაკარგულებისათვის ყოველთვიურად 5 კგ თხევადი აირის შეძენა, რომელთაც არა აქვთ შეყვანილი ბუნებრივი აირი საცხოვრებელ ფართში.</t>
  </si>
  <si>
    <t>მოწყვლადი ჯგუფები უზრუნველყოფილნი არიან ძირითადი კომუნალური სერვისებით</t>
  </si>
  <si>
    <t>2. სატელეფონო-სააბონენტო გადასახადის გადახდაზე შეღავათის მისაღებად წარმოსადგენი საჭირო დოკუმენტაცია: განცხადება, პირადობის დამადასტურებელი მოწმობა, ცნობა სოციალური მომსახურეობის სააგენტოდან მკვეთრად გამოხატული შშმ პირის, შშმ სტატუსის ბავშვის შესახებ ან ვეტერანის მოწმობა და ცნობა სატელეფონო კომპანიიდან აღნიშნული ბენეფიციარის აბონენტად რეგისტრაციის შესახებ. შშმ სტატუსის ბავშვის შემთხვევაში ერთ-ერთი მშობლის პირადობის მოწმობა, შშმ სტატუსის ბავშვის დაბადების მოწმობა  და მშობლის სახელზე გაფორმებული აბონენტის რეგისტრაციის ცნობა.</t>
  </si>
  <si>
    <t>სოციალური სერვისების მიმღებ ბენეფიციართა რაოდენობა</t>
  </si>
  <si>
    <t>სერვისების რაოდენობა, რომელზეც ვრცელდება სოციალური შეღავათები</t>
  </si>
  <si>
    <t>წყლისა და კანალიზაციის გადასახადის დაფარვა</t>
  </si>
  <si>
    <t>მკვეთრად გამოხატული შშმ პირი და შშმ სტატუსის  ბავშვი</t>
  </si>
  <si>
    <t>ვეტერანი, მათთან გათანაბრებული პირი, ომში დაღუპულთა ოჯახის წევრები და მარჩენალდაკარგულები</t>
  </si>
  <si>
    <t>0-70000 ქულის მქონე სოციალურად დაუცველი, მრავალშვილიანი ოჯახები (5 და მეტი შვილი), მარტოხელა დედები და მათი შვილები</t>
  </si>
  <si>
    <t xml:space="preserve">დასუფთავებისათვის მოსაკრებლის გადასახადის დაფარვა </t>
  </si>
  <si>
    <t>0-70000 ქულის მქონე სოციალურად დაუცველი, მრავალშვილიანი ოჯახები (5 და მეტი შვილი), მარტოხელა მშობლები და მათი შვილები</t>
  </si>
  <si>
    <t>სატელეფონო-სააბონენტო გადასახადის დაფარვა</t>
  </si>
  <si>
    <t>ვეტერანები, მათთან გათანაბრებული პირები, ომში დაღუპულთა ოჯახის წევრები და მარჩენალდაკარგულები</t>
  </si>
  <si>
    <t>გაზიფიცირების -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ერთი წერტილის გათვალისწინებით გაზქურამდე</t>
  </si>
  <si>
    <t>მკვეთრად გამოხატული შშმ პირები და შშმ სტატუსის  ბავშვები</t>
  </si>
  <si>
    <t>0-70000 ქულის მქონე სოციალურად დაუცველი პირები</t>
  </si>
  <si>
    <t>ვეტერანების, მათთან გათანაბრებული პირების, ომში დაღუპულთა ოჯახის წევრების და მარჩენალდაკარგულების თხევადი აირის ტალონით დახმარება</t>
  </si>
  <si>
    <t>ბენეფიციარი</t>
  </si>
  <si>
    <t>06 02 02</t>
  </si>
  <si>
    <t>მოწყვლადი სოციალური კატეგორიების მატერიალური დახმარებით უზრუნველყოფა</t>
  </si>
  <si>
    <t>მოწყვლადი სოციალური კატეგორიებისათვის მატერიალური მხარდაჭერა</t>
  </si>
  <si>
    <t xml:space="preserve">მოწყვლადი სოციალური კატეგორიების წარმომადგენლები უზრუნველყოფილნი არიან მატერიალური დახმარებით </t>
  </si>
  <si>
    <t>5. დახმარებას ყოველ ახალშობილზე მიიღებენ მშობლები (ან ერთ-ერთი მშობელი), რომლებიც  რეგისტრირებული არიან ქ. ბათუმის სოციალურად დაუცველი ოჯახების მონაცემთა ბაზაში და აქვთ სარეიტინგო ქულა 0-დან 100 000-ის ჩათვლით. საჭირო დოკუმენტაცია: განცხადება, პირადობის დამადასტურებელი მოწმობა, ბავშვის დაბადების მოწმობა, ამონაწერი სოციალური მომსახურეობის სააგენტოდან სარეიტინგო ქულების შესახებ, საბანკო რეკვიზიტი.</t>
  </si>
  <si>
    <t xml:space="preserve">2. სოციალურად დაუცველი ბენეფიციარის და ვეტერანის გარდაცვალების შემთხვევაში ერთჯერადი მატერიალური დახმარების გასაწევად საჭიროა შემდეგი დოკუმენტაცია: განცხადება, განმცხადებლის პირადობის დამადასტურებელი მოწმობა, გარდაცვალების მოწმობა, ამონაწერი სოციალური მომსახურეობის სააგენტოდან სარეიტინგო ქულების შესახებ ან ვეტერანის მოწმობა, საბანკო რეკვიზიტი. საჭიროების შემთხვევაში განმცხადებელმა უნდა წარმოადგინოს გარდაცვლილ ბენეფიციარზე გაწეული ხარჯის დამადასტურებელი დოკუმენტაცია (ინვოისი,ზედნადები). 2021 წელს პროგრამის ფარგლებში ერთჯერადი მატერიალური დახმარება აგრეთვე გაეწევა  2020  წლის დეკემბერში  გარდაცვლილი 0-დან - 70 000 ქულის მქონე სოციალურად დაუცველი და გარდაცვლილი ვეტერანის ოჯახს, რომელთაც  არ უსარგებლიათ აღნიშნული მატერიალური დახმარებით, ხოლო დახმარება გაიცემა 2020  წლის ქვეპროგრამული თანხის შესაბამისად.                                                                                                                                                                                                                             
  </t>
  </si>
  <si>
    <t xml:space="preserve">  3. სატრანსპორტო ხარჯებით  უზრუნველყოფილნი იქნებიან  ის ეტლით მოსარგებლე შშმ სტატუსის მქონე სტუდენტები, რომლებიც უმაღლეს ან საშუალო-სპეციალურ განათლებას ღებულობენ  ქ. ბათუმის ტერიტორიაზე  არსებულ აკრედიტირებულ უმაღლეს სასწავლებლებში, კოლეჯებში, მიუხედავად რეგისტრაციის ადგილისა. საჭირო დოკუმენტაცია: განცხადება, პირადობის მოწმობა ან აიდი ბარათი, ცნობა სოციალური მომსახურეობის სააგენტოდან შშმპ სტატუსის შესახებ, სასწავლებლიდან  სტუდენტის დამადასტურებელი ცნობა, სტუდენტის საბანკო რეკვიზიტი. </t>
  </si>
  <si>
    <t>ვეტერანების რაოდენობა, რომელზეც სადღესასწაულო დღეებში გაიცემა მატერიალური დახმარება</t>
  </si>
  <si>
    <t>ახალშობილის შეძენასთან დაკავშირებით მატერიალური დახმარების მიმღებ ბენეფიციართა რაოდენობა</t>
  </si>
  <si>
    <t>გარდაცვლილი ვეტერანის (ომის მონაწილე) და სოციალურად დაუცველთა ოჯახის წევრის რაოდენობა, რომელზეც გაიცემა  მატერიალური დახმარება</t>
  </si>
  <si>
    <t>ეტლით მოსარგებლე შშმ სტატუსის მქონე სტუდენტების სატრანსპორტო ხარჯების სუბსიდირება.</t>
  </si>
  <si>
    <t>ყოველთვიური მატერიალური დახმარების მიმღებ ბენეფიციართა რაოდენობა</t>
  </si>
  <si>
    <t>სოციალურად დაუცველ ოჯახთა რაოდენობა, რომელზეც ერთ წლამდე ასაკის ყოველ ახალშობილზე ყოველთვიურად გაიცემა დახმარება</t>
  </si>
  <si>
    <t>15 თებერვალი - სხვა სახელმწიფოთა ტერიტორიაზე ბრძოლებში დაინვალიდებული  ვეტერანები</t>
  </si>
  <si>
    <t xml:space="preserve">9 მაისი - II მსოფლიო ომის მონაწილეები და II მსოფლიო ომში დაღუპულთა ოჯახის წევრები </t>
  </si>
  <si>
    <t xml:space="preserve">27 სექტემბერი -  საქ. ტერ. მთ. ბრძოლებში დაღუპულთა ოჯახის წევრები და ინვალიდები </t>
  </si>
  <si>
    <t>ახალ წელთან  დაკავშირებით - სხვა სახელმწიფო ტერიტორიაზე ბრძოლებში დაინვალიდებული  ვეტერანები; საქ. ტერ. მთ. ბრძოლებში დაღუპულთა ოჯახის წევრები და დაინვალიდებული ვეტერანები; II მსოფლიო ომის მონაწილეები  და  II მსოფლიო ომში დაღუპულთა ოჯახის წევრები.</t>
  </si>
  <si>
    <t xml:space="preserve">გარდაცვლილი ვეტერანი (ომის მონაწილე) </t>
  </si>
  <si>
    <t>სოციალურად დაუცველი, მრავალშვილიანი ოჯახების, უდედმამო ბავშვებისა და  მარტოხელა მშობლების ყოველთვიური მატერიალური დახმარების გაწევა</t>
  </si>
  <si>
    <t>0-70000-მდე სარეიტინგო ქულის მქონე 3 შვილიანი ოჯახების ყოველთვიური დახმარება 100 ლარის ოდენობით</t>
  </si>
  <si>
    <t>0-70000-მდე სარეიტინგო ქულის მქონე 4 შვილიანი ოჯახების ყოველთვიური დახმარება 120 ლარის ოდენობით</t>
  </si>
  <si>
    <t>0-70000-მდე სარეიტინგო ქულის მქონე 5 და მეტი შვილიანი ოჯახების ყოველთვიური დახმარება 180 ლარის ოდენობით</t>
  </si>
  <si>
    <t>5 და მეტი შვილიანი ოჯახების ყოველთვიური დახმარება 150 ლარის ოდენობით</t>
  </si>
  <si>
    <t>უდედმამო ბავშვების ყოველთვიური დახმარება 300 ლარის ოდენობით</t>
  </si>
  <si>
    <t>მარტოხელა მშობლების   ყოველთვიური დახმარება 120 ლარის ოდენობით</t>
  </si>
  <si>
    <t>06 02 03</t>
  </si>
  <si>
    <t>მუნიციპალური ტრანსპორტით მგზავრობის საფასურის სუბსიდირება</t>
  </si>
  <si>
    <t>საზოგადოების განსაზღვრული კატეგორიებისათვის მუნიციპალურ სატრანსპორტო მომსახურებაზე ხელმისაწვდომობის გაზრდა</t>
  </si>
  <si>
    <t>სოციალურად დაუცველი 0-დან 70000 ქულის მქონე პირების, მასწავლებლების, მოსწავლეების, სტუდენტების, შშმ პირების, პენსიონერების,  ვეტერანებისა და მათთან გათანაბრებული პირების მუნიციპალურ ტრანსპორტზე მომსახურების ხელმისაწვდომობისა გაზრდისა და სოციალური მდგომარეობის გაუმჯობესების   მიზნით,  ქ. ბათუმის მუნიციპალიტეტის მერიამ შეიმუშავა საქალაქო ტრანსპორტით სარგებლობაზე მგზავრობის საფასურის სუბსიდირების ქვეპროგრამა, რომელიც გულისხმობს მასწავლებელების, მოსწავლეების, სტუდენტების, იძულებით გადაადგილებული პირების, 0-70 000 ქულის მქონე ბენეფიციარების, შშმ პირების, პენსიონერების, ბათუმის ხანდაზმულთა სოციალური ცენტრის ბენეფიციარების,  ვეტერანებისა და მათთან გათანაბრებული პირების საქალაქო ტრანსპორტით შეღავათიანი მგზავრობით უზრუნველყოფას. ქვეპროგრამის ფარგლებში დაფინანსება განხორციელდება M 3 კლასის საქალაქო სამგზავრო ავტობუსით ქალაქის ფარგლებში მგზავრობის საფასურის კომპენსაციის სახით, კერძოდ: 1) მასწავლებლებზე, ზოგადსაგანმანათლებლო დაწესებულებების თანამშრომლები (გარდა პედაგოგებისა), რომელთა შრომის ანაზღაურება (სარგო) არ აღემატება 625 ლარს თვეში), სტუდენტებზე, იძულებით გადაადგილებულ პირებსა და ასაკით პენსიონერებზე და საბავშვო ბაღების და ბიბლიოთეკების თანამშრომლებზე, რომელთა შრომის ანაზღაურება არ აღემატება 625 ლარს (თვეში საშუალოდ 14 მგზავრობა (ერთი მგზავრობის 15 თეთრით დაფარვა) მუნიციპალური ტრანსპორტით მგზავრობის საფასურის 50%-ით სუბსდირება.   2) ბათუმის ხანდაზმულთა სოციალური ცენტრის ბენეფიციართა, ვეტერანთა და მათთან გათანაბრებულ პირთა, 0-70 000 ქულის მქონე ბენეფიციართა, შშმ პირების, მოსწავლეების, მუნიციპალური ტრანსპორტით მგზავრობის საფასურის 100%-ით სუბსდირება (თვეში საშუალოდ 18 მგზავრობა (ერთი მგზავრობის 30 თეთრით დაფარვა).</t>
  </si>
  <si>
    <t>საზოგადოების განსაზღვრული კატეგორიებისათვის უზრუნველყოფილია ხელმისაწვდომი მუნიციპალური სატრანსპორტო მომსახურება</t>
  </si>
  <si>
    <r>
      <t xml:space="preserve">მუნიციპალური ტრანსპორტით მგზავრობის საფასურის სუბსიდირება განხორციელდება "ქალაქ ბათუმის მუნიციპალიტეტის ტერიტორიაზე ეკონომიკის რეგულირებად სფეროებად განსაზღვრული ავტობუსებით (M3 კატეგორია) მგზავრთა ადგილობრივი საქალაქო რეგულარული სამგზავრო გადაყვანისას სამგზავრო ტარიფების, ფასდაკლების სისტემის და მოქალაქეთა ცალკეული კატეგორიების შეღავათიანი მგზავრობის შესახებ" ქალაქ ბათუმის მუნიციპალიტეტის საკრებულოს 2017 წლის 28 აპრილის №8 დადგენილებით განსაზღვრული პირობების შესაბამისად, კერძოდ: 
</t>
    </r>
    <r>
      <rPr>
        <b/>
        <sz val="9"/>
        <rFont val="Sylfaen"/>
        <family val="1"/>
      </rPr>
      <t>ა)</t>
    </r>
    <r>
      <rPr>
        <sz val="9"/>
        <rFont val="Sylfaen"/>
        <family val="1"/>
      </rPr>
      <t xml:space="preserve"> ქ. ბათუმის მუნიციპალიტეტის ადმინისტრაციულ საზღვრებში არსებული საჯარო სამართლის იურიდიული პირის – ზოგადსაგანმანათლებლო დაწესებულებების და ავტორიზებული კერძო სამართლის სამეწარმეო ან არასამეწარმეო (არაკომერციული) იურიდიული პირის – ზოგადსაგანმანათლებლო დაწესებულებების მოსწავლეები – უფასო; 
</t>
    </r>
    <r>
      <rPr>
        <b/>
        <sz val="9"/>
        <rFont val="Sylfaen"/>
        <family val="1"/>
      </rPr>
      <t xml:space="preserve">ა​1 </t>
    </r>
    <r>
      <rPr>
        <sz val="9"/>
        <rFont val="Sylfaen"/>
        <family val="1"/>
      </rPr>
      <t>- საჯარო სამართლის იურიდიული პირის – ზოგადსაგანმანათლებლო დაწესებულებების და ავტორიზებული კერძო სამართლის სამეწარმეო ან არასამეწარმეო ( არაკომერციული ) იურიდიული პირის – ზოგადსაგანმანათლებლო დაწესებულებების მოსწავლეები, რომლებიც რეგისტრირებული არიან ქალაქ ბათუმის მუნიციპალიტეტში - უფასო ;</t>
    </r>
  </si>
  <si>
    <r>
      <rPr>
        <b/>
        <sz val="9"/>
        <rFont val="Sylfaen"/>
        <family val="1"/>
      </rPr>
      <t>ბ)</t>
    </r>
    <r>
      <rPr>
        <sz val="9"/>
        <rFont val="Sylfaen"/>
        <family val="1"/>
      </rPr>
      <t xml:space="preserve"> ქ. ბათუმის მუნიციპალიტეტის ადმინისტრაციულ საზღვრებში არსებული საჯარო სამართლის იურიდიული პირის - ზოგადსაგანმანათლებლო დაწესებულებების და ავტორიზებული კერძო სამართლის სამეწარმეო ან არასამეწარმეო (არაკომერციული) იურიდიული პირის – ზოგადსაგანმანათლებლო დაწესებულებების მასწავლებლები, ზოგადსაგანმანათლებლო დაწესებულებების თანამშრომლები (გარდა პედაგოგებისა), რომელთა შრომის ანაზღაურება (სარგო) არ აღემატება 625 ლარს თვეში) – 0,15 ლარი;
</t>
    </r>
    <r>
      <rPr>
        <b/>
        <sz val="9"/>
        <rFont val="Sylfaen"/>
        <family val="1"/>
      </rPr>
      <t>ბ​1</t>
    </r>
    <r>
      <rPr>
        <sz val="9"/>
        <rFont val="Sylfaen"/>
        <family val="1"/>
      </rPr>
      <t xml:space="preserve">- საჯარო სამართლის იურიდიული პირის – ზოგადსაგანმანათლებლო დაწესებულებების და ავტორიზებული კერძო სამართლის სამეწარმეო ან არასამეწარმეო ( არაკომერციული ) იურიდიული პირის – ზოგადსაგანმანათლებლო დაწესებულებების მოსწავლეები, რომლებიც რეგისტრირებული არიან ქალაქ ბათუმის მუნიციპალიტეტში – 0,15 ლარი;
</t>
    </r>
    <r>
      <rPr>
        <b/>
        <sz val="9"/>
        <rFont val="Sylfaen"/>
        <family val="1"/>
      </rPr>
      <t>გ</t>
    </r>
    <r>
      <rPr>
        <sz val="9"/>
        <rFont val="Sylfaen"/>
        <family val="1"/>
      </rPr>
      <t xml:space="preserve">) ქ. ბათუმის მუნიციპალიტეტის ადმინისტრაციულ საზღვრებში არსებული ავტორიზებული უმაღლესი საგანმანათლებლო დაწესებულებების სტუდენტები – 0,15 ლარი;
</t>
    </r>
    <r>
      <rPr>
        <b/>
        <sz val="9"/>
        <rFont val="Sylfaen"/>
        <family val="1"/>
      </rPr>
      <t>დ</t>
    </r>
    <r>
      <rPr>
        <sz val="9"/>
        <rFont val="Sylfaen"/>
        <family val="1"/>
      </rPr>
      <t xml:space="preserve">) ქ. ბათუმის მუნიციპალიტეტის ადმინისტრაციულ საზღვრებში არსებული პროფესიული საგანმანათლებლო პროგრამების განმახორციელებელი ავტორიზებული საგანმანათლებლო დაწესებულებების პროფესიული სტუდენტები – 0,15 ლარი;
</t>
    </r>
    <r>
      <rPr>
        <b/>
        <sz val="9"/>
        <rFont val="Sylfaen"/>
        <family val="1"/>
      </rPr>
      <t>ე)</t>
    </r>
    <r>
      <rPr>
        <sz val="9"/>
        <rFont val="Sylfaen"/>
        <family val="1"/>
      </rPr>
      <t xml:space="preserve"> ქ. ბათუმის მუნიციპალიტეტის ადმინისტრაციულ საზღვრებში რეგისტრირებული იძულებით გადაადგილებული პირები – 0,15 ლარი;
</t>
    </r>
    <r>
      <rPr>
        <b/>
        <sz val="9"/>
        <rFont val="Sylfaen"/>
        <family val="1"/>
      </rPr>
      <t xml:space="preserve">ვ) </t>
    </r>
    <r>
      <rPr>
        <sz val="9"/>
        <rFont val="Sylfaen"/>
        <family val="1"/>
      </rPr>
      <t xml:space="preserve">ქ. ბათუმის მუნიციპალიტეტის ადმინისტრაციულ საზღვრებში რეგისტრირებული „სახელმწიფო პენსიის შესახებ“ საქართველოს კანონით განსაზღვრული პენსიონერები – 0,15 ლარი;  </t>
    </r>
  </si>
  <si>
    <t>ბენეფიციართა რაოდენობა, რომელიც სარგებლობს მუნიციპალური ტრანსპორტის საფასურის 100 %-იანი შეღავათით (უფასო მგზავრობით)</t>
  </si>
  <si>
    <t xml:space="preserve">განსაზღვრული სოციალური კატეგორიების პირთა (ბათუმის ხანდაზმულთა სოციალური ცენტრის ბენეფიციარები, ვეტერანებისა და მათთან გათანაბრებული პირები, 0-70 000 ქულის მქონე ბენეფიციარები, შშმ პირები,შშმ სტატუსის ბავშვები, მოსწავლეები) მუნიციპალური ტრანსპორტით მგზავრობის საფასურის 100%-ით სუბსდირება </t>
  </si>
  <si>
    <t xml:space="preserve">განსაზღვრული სოციალური კატეგორიების პირთა  (მასწავლებლები, ზოგადსაგანმანათლებლო დაწესებულებების თანამშრომლები და სკოლების მანდატურები, რომელთა შრომის ანაზღაურება (სარგო) არ აღემატება 625 ლარს თვეში),  სტუდენტები, იძულებით გადაადგილებული პირები, ასაკით პენსიონერები, საბავშვო ბაღების და ბიბლიოთეკების თანამშრომლები, პროფესიული კოლეჯი "Black sea" თანამშრომლები, რომელთა ხელფასი არ აღემატება 625 ლარს, მარტოხელა მშობლები  თვეში  მუნიციპალური ტრანსპორტით მგზავრობის საფასურის 50%-ით სუბსიდირება   </t>
  </si>
  <si>
    <t>სოციალური უზრუნველყოფ</t>
  </si>
  <si>
    <t>მზრუნველობას მოკლებულ ბენეფიციართა მოვლა-პატრონობა და  მოვლის საჭიროების მქონე პირთა დახმარება</t>
  </si>
  <si>
    <t>06 02 04</t>
  </si>
  <si>
    <t>მზრუნველობა მოკლებულ და მოვლის საჭიროების მქონე პირთა სოციალური პირობების გაუმჯობესება</t>
  </si>
  <si>
    <t xml:space="preserve">უმწეო მდგომარეობაში მყოფ ბენეფიციარებზე ზრუნვა ხელისუფლების საქმიანობის ერთ-ერთი ძირითადი მიმართულებაა, განსაკუთრებით კი უპოვარ და მზრუნველობას მოკლებულ  ადამიანებზე, რომლებსაც არ გააჩნიათ საცხოვრებელი ფართი და არ ჰყავთ ნათესავები, მეურვეები ან უკიდურეს შემთხვევაში მიტოვებულნი არიან ბედის ანაბარად. დღეისათვის არსებული სახელმწიფო თუ საერთაშორისო ორგანიზაციები სრულად ვერ ახდენენ ამ კატეგორიის მოქალაქეთა სამედიცინო-სოციალურ დახმარებას (სამედიცინო მომსახურება, თავშესაფრითა და კვებით უზრუნველყოფა და სხვა). ხშირ შემთხვევაში აქცენტი კეთდება მხოლოდ ინდივიდუალურ, ნაწილობრივ მომსახურებაზე (მხოლოდ ცალკე აღებული კვება, სამედიცინო მომსახურება ან თავშესაფარი).  ამ მხრივ ქ. ბათუმის მუნიციპალიტეტი უკვე წლების განმავლობაში ახორციელებს უპოვარ და მზრუნველობას მოკლებულ ბენეფიციართა მოვლა-პატრონობის ხარჯების დაფინანსებას, რომელიც ითვალისწინებს ამ კატეგორიის მოქალაქეების თავშესაფრით, შესაბამისი სამედიცინო მომსახურებით, საყოფაცხოვრებო პირობებითა და კვებით უზრუნველყოფას.
გარდა ამისა გათვალისწინებულია სამედიცინო და სოციალური სერვისების მიწოდება სახლის პირობებში იმ ბენეფიციარებზე, რომლებსაც  ყველაზე მეტად სჭირდებათ დახმარება. კერძოდ მომსახურეობა გაეწევა ქრონიკულად დაავადებულ, ხანგრძლივი მოვლის საჭიროების მქონე ან/და საწოლს მიჯაჭვულ  ქ. ბათუმში რეგისტრირებულ 0-დან 100 000-მდე ქულის მქონე  ბენეფიციარებს, შშმ პირებს, ასაკით პენსიონერებს. ისინი  უზრუნველყოფილი იქნებიან სამედიცინო დახმარებით (პრევენცია, მკურნალობა, რეაბილიტაცია) ყოველდღიურ საქმიანობაში მხარდაჭერით (განათლება, უნარების განვითარება, პერსონალური ჰიგიენის მოწესრიგება) პაციენტებისა და ახლობლების  ფსიქოლოგიური და სოციალური დახმარებით (მხარდაჭერა, ჯანსაღი სოციალური გარემოს შექმნა, ასევე საჭირო სერვისების მისაღებად). </t>
  </si>
  <si>
    <t xml:space="preserve">მზრუნველობა-მოკლებულ და მოვლის საჭიროების მქონე პირებისათვის გაუმჯობესებულია სოციალური პირობები </t>
  </si>
  <si>
    <r>
      <rPr>
        <b/>
        <sz val="9"/>
        <rFont val="Sylfaen"/>
        <family val="1"/>
      </rPr>
      <t>ქვეპროგრამით ისარგებლებენ:</t>
    </r>
    <r>
      <rPr>
        <sz val="9"/>
        <rFont val="Sylfaen"/>
        <family val="1"/>
      </rPr>
      <t xml:space="preserve">
 1. ქ. ბათუმში რეგისტრირებული მარტოხელა, მიუსაფარი და სოციალურად დაუცველ ოჯახთა მზრუნველობას მოკლებული ადამიანები.
 2. მომსახურება გაეწევა ქრონიკულად დაავადებულ, ხანგრძლივი მოვლის საჭიროების მქონე ან/და საწოლს მიჯაჭვულ  ქ. ბათუმში რეგისტრირებულ 0-დან 100 000-მდე ქულის მქონე  ბენეფიციარებს, შშმ პირებს, ასაკით პენსიონერებს.
 მოსარგებლეთა შერჩევა მოხდება შემოსული განცხადებების საფუძველზე. განცხადებასთან ერთად უნდა იყოს წარმოდგენილი: პირადობის მოწმობის ქსეროასლი, საჭიროების შემთხვევაში ამონაწერი სოციალური მომსახურების სააგენტოდან სარეიტინგო ქულების შესახებ, საპენსიო მოწმობა და ფორმა 100 ჯანმრთელობის მდგომარეობის შესახებ. ბინაზე მოვლის საჭიროების მქონე პირთა მოვლა-პატრონობა შესაძლებელია განხორციელდეს თანადაფინანსების პრინციპით შესაბამისი გამოცდილების მქონე ორგანიზაციათან ურთიერთშეთანხმების საფუძველზე. სამედიცინო და სოციალური სერვისების მიწოდებას სახლის პირობებში უზრუნველყოფს მულტიდისციპლინარული ჯგუფი: 3 ექთნით, 1 ექთნის ასისტენტით, 1 საინფორმაციო ბაზის ოფიცრით, და ამავდროულად უზრუნველყოფილი იქნება ოფისით, ტრანსპორტით და ტექნიკური აღჭურვილობით. ღონისძიებაში ჩართულ ბენეფიციარებთან  ვიზიტის სიხშირე განისაზღვრება მათი ჯანმრთელობის მდგომარეობის სიმძიმიდან გამომდინარე, ხოლო ბათუმის მუნიციპალიტეტის მერიის მიერ ყოველთვიურად  ერთ ბენეფიციარზე გამოყოფილი თანხა საშუალოდ 54,00 (ორმოცდათოთხმეტი  და 00 თეთრი) ლარის ოდენობით (მედიკამენტებისა და ჰიგიენური საფენების შესაძენად) გადანაწილდება თითეულ ბენეფიციარზე საჭიროების მიხედვით.</t>
    </r>
  </si>
  <si>
    <t>მოხუცებულთა თავშესაფარში სერვისის მიმღებ ბენეფიციართა რაოდენობა</t>
  </si>
  <si>
    <t>სერვისის მიმღებ ბენეფიციართა რაოდენობა</t>
  </si>
  <si>
    <t>მზრუნველობას მოკლებულ პირთა დახმარება</t>
  </si>
  <si>
    <t xml:space="preserve">ბინაზე მოვლის საჭიროების მქონე პირთა დახმარება </t>
  </si>
  <si>
    <t>მუნიციპალური უფასო სასადილო</t>
  </si>
  <si>
    <t>06 02 06</t>
  </si>
  <si>
    <t>ა(ა)იპ - ბათუმის სოციალური სერვისების სააგენტო</t>
  </si>
  <si>
    <t>სოციალურად დაუცველი მოსახლეობის უფასო საკვებით უზრუნველყოფა</t>
  </si>
  <si>
    <t>ქ. ბათუმის მუნიციპალიტეტის მერიის უმწეოთათვის განკუთვნილი ექვსი უფასო მუნიციპალური სასადილო ემსახურება სოციალურად დაუცველ ბენეფიციართა ყოველდღიურად, დღეში ერთჯერ, ცხელი საკვებით უზრუნველყოფას, რომელიც გადაუდებელ აუცილებლობას წარმოადგენს მათი არსებობისათვის. 2021  წლისათვის იგეგმება 5657 ბენეფიაცის მომსახურება. ყოველთვიურად ხდება მოსარგებლე პირთა რაოდენობაში ცვლილების შეტანა სსიპ საქართველოს სოციალური მომსახურეობის სააგენტოდან მოწოდებული სოციალურად დაუცველ ბენეფიციართა ბაზის საფუძველზე. მომსახურეობით  ისარგებლებენ ის მოქალაქეები, რომლებიც მონაწილეობენ „სოციალურად დაუცველი ოჯახების იდენტიფიკაციის, სოციალურ-ეკონომიკური მდგომარეობის შეფასებისა და მონაცემთა ბაზის ფორმირების სახელმწიფო პროგრამაში“ და მინიჭებული აქვთ 0-დან 65000 ჩათვლით სარეიტინგო ქულა და წარმოადგენენ განაცხადებს.  გარდა ამისა, სოციალურად დაუცველი ოჯახების (შინამეურნეობების) სოციალურ-ეკონომიკური მდგომარეობის შეფასების მეთოდოლოგიის დამტკიცების შესახებ, საქართველოს მთავრობის 2014 წლის 31 დეკემბერის დადგენილება №758-ის გათვალისწინებით, პირველ რიგში შერჩევით დაკმაყოფილდებიან  ის ბენეფიციარები, რომელთა სარეიტინგო ქულა 65 000- მდეა და ამავდროულად არიან  ქ. ბათუმის ომისა და სამხედრო ძალების ვეტერანები, შშმპ და შშმ სტატუსის მქონე ბავშვები, მათ ოჯახის წევრებთან ერთად, მრავალშვილიანი (სამი და მეტი შვილი) ოჯახები, მარტოხელა მოხუცები, მარტოხელა მშობლები, მათ შვილებთან ერთად ან/და ადმინისტრაციული ერთეულებიდან მოკვლევის საფუძველზე. ქვეპროგრამით გათვალისწინებულია მარტოხელა ბენეფიციართა ბინაზე მომსახურება და ადგილზე კვება, რომლებიც ჯანმრთელობის მდგომარეობის გამო ვერ ახერხებენ გადაადგილებას. 
უფასო მუნიციპალური სასადილოების გამართული და შეუფერხებელი ფუნქციონირების მიზნით განხორციელდება ორგანიზაციის მატერიალურ-ტექნიკური ბაზის შეძენა-განახლება.</t>
  </si>
  <si>
    <t>საჭიროების მქონე პირთათვის უზრუნველყოფილია უფასო კვების მომსახურება</t>
  </si>
  <si>
    <t>მომხმარებელთა შერჩევა მოხდება 0-დან 65000 სარეიტინგო ქულის ჩათვლით მქონე ოჯახებს შორის შედარებით დაბალი ქულების გათვალისწინებით, კერძოდ, უპირატესობა მიენიჭება 30 000-ზე ნაკლები სარეიტინგო ქულის მქონე ბენეფიციარებს, აგრეთვე ქ. ბათუმის ომისა და სამხედრო ძალების ვეტერანებს, მრავალშვილიან (სამი და მეტი შვილი), შშმპ და შშმ სტატუსის მქონე ბავშვების ოჯახებს, მარტოხელა მოხუც პენსიონერებს. კონტინგენტის შერჩევას განახორციელებს ქ. ბათუმის სოციალური სერვისების სააგენტო. საჭირო დოკუმენტაცია: პირადობის მოწმობა; ამონაწერი სოციალური მომსახურების სააგენტოდან სარეიტინგო ქულების შესახებ. დამატებით: ომისა და სამხედრო ძალების ვეტერანის მოწმობის ქსეროასლი, ამონაწერი სოციალური მომსახურეობის სააგენტოდან, ცნობა შშმპ სტატუსის შესახებ, ადმინისტრაციული ერთეულებიდან მოკვლევა. მენიუში ცვლილება შესაძლებელია ქ. ბათუმის მუნიციპალიტეტის მერიის ჯანმრთელობისა და სოციალური დაცვის სამსახურთან შეთანხმებით. სააგენტოს  უფლება აქვს ბენეფიციარების უწყვეტად 10 დღის გაცდენის შემთხვევაში  ამოიღოს სიიდან და მის ნაცვლად რიგში ჩასვას მომლოდინე ბენეფიციარები, სააგენტო არ ახორციელებს ბენეფიციარის ამოღებას სიიდან  როდესაც იმყოფება გადამოწმების პროცესში.</t>
  </si>
  <si>
    <t xml:space="preserve">
სადღესასწაულო დღეებში განხორციელდება (აღდგომის დღესასწაული-პასკა, კვერცხი; მარიამობის დღესასწაულზე - ქათამი და ძეხვი და საახალწლოდ - სახალწლო ნობათი) ერთჯერადი საჩუქრების გაცემა.
ქვეპროგრამაში დამატებითი სიით ( პროგრამით გათვალისწინებული დამზადებული გაუხარჯავი საკვებით) ისარგებლებენ ის მოქალაქეები, რომლებიც წერილობით  ითხოვენ  კვებით უზრუნველყოფას. მათ შორის - პენსიონერები, შშმ პირები, მარტოხელა პირები, რომლებსაც არა აქვთ მინიჭებული სარეიტინგო ქულა, ვინაიდან  ვერ ხერხდება მათი სოციალური მდგომარეობის შესწავლა სოციალური სააგენტოს მიერ გარკვეული მიზეზების გამო (საცხოვრებელი ადგილის ხშირი შეცვლა, ავადმყოფობა) ან მათი სარეიტინგო ქულა აღემატება  65000-ს, ასევე შეჭირვებული ოჯახის წევრები, რომელთა სარეიტინგო ქულა შეჩერებულია დროებით გადამოწმების მიზნით  ოჯახში მომხდარი ცვლილებების გამო (დემოგრაფიული ცვლილება, საცხოვრებელი ადგილის შეცვლა), აგრეთვე სტიქიური მოვლენების გამო დროებით უსახლკაროდ, სახსრების გარეშე დარჩენილი ადამიანები. ასეთი ოჯახებისა და მოქალაქეების მოთხოვნის დაკმაყოფილების საკითხი განიხილება კომისიური მოკვლევის საფუძველზე ქ. ბათუმის მუნიციპალიტეტის მერიის ჯანმრთელობისა და სოციალური დაცვის სამსახურის მიერ.</t>
  </si>
  <si>
    <t>სასადილოების რაოდენობა, სადაც ხელმისაწვდომია უფასო კვების სერვისი</t>
  </si>
  <si>
    <t>ყოველდღიურად უფასო კვების სერვისით მოსარგებლე ბენეფიციართა რაოდენობა</t>
  </si>
  <si>
    <t>ადმინისტრირება და მართვა</t>
  </si>
  <si>
    <t>შრომის ანაზღაურება</t>
  </si>
  <si>
    <t xml:space="preserve">შრომითი ხელშეკრულებით დასაქმებულ პირთა ანაზღაურება </t>
  </si>
  <si>
    <t>საქონელი და მომსახურება, სხვა დანარჩენი ხარჯები</t>
  </si>
  <si>
    <t>საკვები პროდუქტების შეძენა (ბენეფიციართა რაოდენობა)</t>
  </si>
  <si>
    <t xml:space="preserve">მატერიალურ ტექნიკური ბაზის განახლება </t>
  </si>
  <si>
    <t xml:space="preserve">სასადილო № 2 (ლერმონტოვის ქ. № 92) კედლის ამოშენება </t>
  </si>
  <si>
    <t>სამზარეულოს აქსესუარები(ჭურჭელი)</t>
  </si>
  <si>
    <t>პირი</t>
  </si>
  <si>
    <t>06 02 07</t>
  </si>
  <si>
    <t>დროებითი ღამის თავშესაფარი</t>
  </si>
  <si>
    <t>უპოვართა და უსახლკარო პირთა უზრუნველყოფა დროებითი ღამის თავშესაფრით</t>
  </si>
  <si>
    <t>საქართველოში მიუსაფარი პირებისათვის  სათანადო დახმარების გაწევა ადგილობრივი მუნიციპალიტეტისა და თვითმმართველი ორგანოების  უფლება-მოვალეობაა და ამ ადამიანებისათვის თავის გადარჩენის ერთადერთ საშუალებას ღამის თავშესაფარი წარმოადგენს. ქვეპროგრამა ითვალისწინებს ყოველდღიურად 50 ბენეფიციარისათვის ღამის გათევას ორჯერადი კვებით (საუზმე, ვახშამი) და სუფთა ტანსაცმლით უზრუნველყოფას, საჭიროების შემთხვევაში სამედიცინო მომსახურების გაწევას. გამართული და შეუფერხებელი ფუნქციონირების მიზნით განხორციელდება ორგანიზაციის მატერიალურ-ტექნიკური ბაზის შეძენა-განახლება. სადღესასწაულო დღეებში განხორციელდება (აღდგომის დღესასწაულზე და საახალწლოდ - სასაჩუქრე ნობათი) ერთჯერადი საჩუქრების გაცემა.</t>
  </si>
  <si>
    <t>დროებითი ღამის თავშესაფარი ფუნქციონირებს შეუფერხებლად</t>
  </si>
  <si>
    <t xml:space="preserve">ბენეფიციარი დროებითი ღამის თავშესაფარში შეიძლება იმყოფებოდეს 19 საათიდან დილის 10 საათამდე, რის შემდეგაც აუცილებლად უნდა დატოვოს თავშესაფრის შენობა. ხოლო უამინდობის შემთხვევაში ადმინისტრაციის გადაწყვეტილებით უფლება ეძლევათ იმყოფებოდნენ შენობაში. თავშესაფრის ბენეფიციარები შეიძლება იყვნენ მხოლოდ ის პირები, რომლებიც ღამის თავშესაფარში მიყვანილნი იქნენ საპატრულო და სასწრაფო სამედიცინო დახმარების ბრიგადების მიერ. </t>
  </si>
  <si>
    <t>სამედიცინო მომსახურება</t>
  </si>
  <si>
    <t>საკვები პროდუქტების შესყიდვა</t>
  </si>
  <si>
    <t>06 02 08</t>
  </si>
  <si>
    <t xml:space="preserve">საზოგადოებრივი ორგანიზაციების მხარდაჭერა </t>
  </si>
  <si>
    <t xml:space="preserve"> ხანდაზმულთა სოციალური ცენტრისა და ვეტერანთა საზოგადოებრივი ორგანიზაციების ფინანსური მხარდაჭერა</t>
  </si>
  <si>
    <t>საქართველოს წითელი ჯვრის  საზოგადოების ბათუმის ხანდაზმულთა სოციალური ცენტრი გაიხსნა 2011 წელს და დღემდე აგრძელებს ხანდაზმულ მოხუცებზე და პენსიონერებზე ზრუნვას, უქმნის მათ ცენტრის პირობებში თბილ გარემოს, აწყობს მათი ნამუშევრების (ხელნაკეთობების) გამოფენა-გაყიდვას, მათი მონაწილეობით კულტურულ ღონისძიებებს, ექსკურსიებს. ხანდაზმულთა დღის სოციალური ცენტრის მართვასა და  ფუნქციონირებაში ადგილობრივი თვითმმართველობის მეტი ჩართულობის და მათი როლის გაზრდის  მიზნით სოციალური დაცვის პროგრამის ფარგლებში არაერთი წელია ბათუმის მუნიციპალიტეტის მერია უწევს მატერიალურ მხარდაჭერას ბათუმის ხანდაზმულთა დღის სოციალურ ცენტრს, რომელიც ითვალისწინებს (საკანცელარიო, ოფისის, კომუნალური, სამივლინებო და სხვა (საოფისე და საყოფაცხოვრებო ნივთების შეძენა)) ხარჯების  დაფარვას. ასევე  საქართველოს წითელი ჯვრის  საზოგადოება დებულებიდან გამომდინარე ახორციელებს სხვადასხვა აქტივობებს სტიქიური უბედურებების და საგანგებო სიტუაციების დროს,  სისხლის დონაციის, ეპიდემიების დროს, მონაწილეობს სამძებრო და სამაშველო საქმიანობაში, მოსახლეობისათვის პირველადი დახმარების უზრუნველყოფასა და გადამზადებაში .ამ კუთხით ადგილობრივი თემების გაძლიერების, კატასტროფების ზეგავლენის შემსუბუქების, უსაფრთხო გარემოს და სიცოცხლის ხელშეწყობის მიზნით ქ. ბათუმის მუნიციპალიტეტის მიერ მოხდება   საქართველოს წითელი ჯვრის  საზოგადოების სუბსიდირება.   ასეთივე მხარდაჭერა გათვალისწინებულია ბათუმის ვეტერანთა საზოგადოებრივ ორგანიზაციებზე, რომლებიც უზრუნველყოფენ ვეტერანთა ინფორმირებას და  მეტ ჩართულობას სოციალურ პროგრამებში, შემოდიან წინადადებებით ვეტერანებისათვის  ახალი პროქტების  შემუშავებისა და განხორციელების  თვალსაზრისით, აქტიურად ერთვებიან და მონაწილეობენ ვეტერანებისათვის ორგანიზებულ ღონისძიებებში. ასევე ძალიან აქტუალურია შშმ პირთა საოჯახო ტიპის სახლის მხარდაჭერა.</t>
  </si>
  <si>
    <t>უზრუნველყოფილია საქართველოს წითელი ჯვრის საზოგადოებისა და  ბათუმის ხანდაზმულთა დღის სოციალური ცენტრისათვის დახმარების გაწევა , უსინათლოთა და ვეტერანთა საზოგადოებრივი ორგანიზაციების ფინანსური  მხარდაჭერა.  შშმ პირთა საოჯახო ტიპის დამოუკიდებელი ცხოვრების ხელშემწყობი მომსახურებით უზრუნველყოფის კომპონენტის სუბსიდირება</t>
  </si>
  <si>
    <t xml:space="preserve">საზოგადოებრივ ორგანიზაციებს ფინანსური  დახმარება გაეწევათ ყოველი კვარტლის ბოლოს, მათ მიერ წარმოდგენილი წერილის საფუძველზე, რომელშიც მითითებული იქნება კვარტლის განმავლობაში  სხვადასხვა ღონისძიებებისათვის (საკანცელარიო, ოფისის, კომუნალური, სამივლინებო, მიმდინარე აქტივობები,   სხვადასხვა   ხარჯები (საოფისე და საყოფაცხოვრებო ნივთების შეძენა)) საჭირო  თანხის ოდენობა.  შშმ პირთა საოჯახო ტიპის დამოუკიდებელი ცხოვრების ხელშემწყობი მომსახურებით უზრუნველყოფის კომპონენტის სუბსიდირება განხორციელდება ყოველთვიურად დღეში სამი ლარის ოდენობით  </t>
  </si>
  <si>
    <t>საზოგადოებრივი ორგანიზაციების რაოდენობა, რომელთა ფინანსური დახმარება განხორციელდა</t>
  </si>
  <si>
    <t xml:space="preserve">საზოგადოებრივი ორგანიაზაციების მატერიალური მხარდაჭერა </t>
  </si>
  <si>
    <t>საქართველოს წითელი ჯვრის საზოგადოებისა და ბათუმის ხანდაზმულთა დღის სოციალური ცენტრისათვის დახმარების გაწევა</t>
  </si>
  <si>
    <t>ა(ა)იპ - აჭარის ავტონომიური რესპუბლიკის ომის, შრომის და სამხედრო ძალების ვეტერანთა გაერთიანება "ომგადახდილის'' ქალაქ ბათუმის ორგანიზაციაზე დახმარების გაწევა</t>
  </si>
  <si>
    <t>ავღანეთის ვეტერანთა საქართველოს კავშირის აჭარის რეგიონალურ ორგანიზაციაზე დახმარების გაწევა</t>
  </si>
  <si>
    <t xml:space="preserve"> შშმ პირთა საოჯახო ტიპის დამოუკიდებელი ცხოვრების ხელშემწყობი მომსახურებით უზრუნველყოფის კომპონენტის სუბსიდირება ( 5 პირისათვის</t>
  </si>
  <si>
    <t>ორგანიზაცია</t>
  </si>
  <si>
    <t>სათემო სახლი</t>
  </si>
  <si>
    <t>06 02 10</t>
  </si>
  <si>
    <t>მოწყვლადი სოციალური კატეგორიებისათვის მინიმალური სოციალური პირობების შექმნა</t>
  </si>
  <si>
    <t>მოწყვლადი სოციალური კატეგორიებისათვის, უპირატესად სოციალურად დაუცველი ოჯახებისათვის, სოციალური პირობების გაუმჯობესება და მინიმალური საცხოვრებელი პირობების შექმნ</t>
  </si>
  <si>
    <t xml:space="preserve">unicef-ის კვლევიის მიხედვით უპირატესად მოწყვლადი  კატეგორიის მოსახლეობის კატეგორიისათვის  აუცილებლობას წარმოადგენს მატერიალური დეპრივაციის დაძლევა და მინიმალური საცხოვრებელი პირობების შექმნა , რომლის დაძლევის მიზნით  შემუშავებული იქნა ზემოთაღნიშნული ქვეპროგრამა.  ქვეპროგრამის ფარგლებში დაგეგმილია:                                                                                                                                                      
სოციალურად დაუცველი შშმ და ბინაზე მოვლის საჭიროების მქონე პირებისათვის, რომელთა სარეიტინგო ქულა არ აღემატება 57 001, სამი და მეტ შვილიანი, სოციალურად  დაუცველი ოჯახებისათვის, რომელთა სარეიტინგო ქულა არ აღემატება 30 001 და სოციალურად  დაუცველი ოჯახებისათვის, რომელთა სარეიტინგო ქულა არ აღემატება 1001-ს  საკუთრებაში არსებული საცხოვრებელი ფართის რეაბილიტაციისათვის საჭირო  მასალების შეძენა.საშეშე მასალის გაცემა        </t>
  </si>
  <si>
    <t>მოწყვლადი სოციალური კატეგორიებისათვის გაუმჯობესებულია სოციალური  პირობები და შექმნილია მინიმალური საცხოვრებელი პირობები</t>
  </si>
  <si>
    <t>1. სოციალურად დაუცველი ოჯახებისათვის პირველადი საყოფაცხოვრებო ნივთების, ავეჯის, ტექნიკისა და სარემონტო მასალების (საკუთრებაში არსებული საცხოვრებელი ფართის სარემონტო სამუშაოების ჩატარებისათვის) შეძენის მიზნით მოხდება აღნიშნული ოჯახების/პირების საცხოვრებელი და საყოფაცხოვრებო პირობების კვლევა (აღწერა და დასურათება) სერვის ცენტრის მენეჯერების მიერ. სარემონტო მასალების შეძენა მოხდება ვაუჩერის საფუძველზე. ვაუჩერის ფორმა, მიმოქცევისა და ანგარიშსწორების პირობები მტკიცდება ქ. ბათუმის მუნიციპალიტეტის მერის ინდივიდუალური ადმინისტრაციულ-სამართლებრივი აქტით.  დახმარების მიმღებმა პირმა უნდა წარმოადგინოს შემდეგი დოკუმენტაცია: 1. განცხადება; 2. პირადობის მოწმობის ქსეროასლი; 3. ამონაწერი სოციალური მომსახურების სააგენტოდან სარეიტინგო ქულების შესახებ; 4. სარემონტო მასალების შეძენისას (სარეაბილიტაციო სამუშაოების ჩატარების მიზნით) უნდა წარმოადგინოს გასაწევი ხარჯის შესაბამისი ხელშეკრულება, ანგარიშ-ფაქტურა, ინვოისი, სასაქონლო ზედნადებები;  5. საცხოვრებელი ფართის საკუთრების დამადასტურებელი ამონაწერი საჯარო რეესტრიდან.
საკუთრებაში არსებული საცხოვრებელი ფართის სარეაბილიტაციო მასალის  ღირებულება არ უნდა აღემატებოდეს 2000 ლარს, რომელიც გაიცემა ვაუჩერით.</t>
  </si>
  <si>
    <t>პირველადი საყოფაცხოვრებო ნივთების მიმღები და  საცხოვრებელი ფართის სარეაბილიტაციო სოციალურად დაუცველი ოჯახების საშუალო რაოდენობა</t>
  </si>
  <si>
    <t>სოციალურად დაუცველი შშმ  და ბინაზე მოვლის საჭიროების მქონე პირებისათვის რომელთა სარეიტინგო ქულა არ აღემატება 57.001; სამი და მეტ შვილიანი, სოციალურად  დაუცველი ოჯახებისათვის, რომელთა სარეიტინგო ქულა არ აღემატება 30.001; სოციალურად  დაუცველი ოჯახებისათვის რომელთა სარეიტინგო ქულა არ აღემატება 1.001-ს  სარემონტო მასალების შეძენა, საკუთრებაში არსებული საცხოვრებელი ფართის რეაბილიტაციისათვის . საშეშე მასალის მოსაკრებლის გადახდა და ტრანსპორტირება</t>
  </si>
  <si>
    <t>06 02 11</t>
  </si>
  <si>
    <t>შეზღუდული შესაძლებლობების მქონე პირების ასისტენტით მომსახურება</t>
  </si>
  <si>
    <t>ქ. ბათუმის მუნციპალიტეტის მერია,  ჯანმრთელობისა და სოციალური დაცვის სამსახუ</t>
  </si>
  <si>
    <t>შეზღუდული შესაძლებლობების მქონე პირთა საზოგადოებაში ინტეგრაციის ხელშეწყობა</t>
  </si>
  <si>
    <t xml:space="preserve">შეზღუდული შესაძლებლობების მქონე პირები, კერძოდ  კი (მკვეთრად შეზღუდული სტატუსის მქონე  უსინათლოები და ეტლით მოსარგებლე პირები) უმეტესად ვერ ახერხებენ საზოგადოებრივ ცხოვრებაში აქტიურ ჩართვას. ამ  ადამიანებს ხშირად სჭირდებათ სამედიცინო, საყოფაცხოვრებო, სახელმწიფო და სხვა დაწესებულებებში ვიზიტი, რისთვისაც სჭირდებათ დამხმარე  პირების მომსახურება. ქვეპროგრამა ითვალისწინებს მკვეთრად შეზღუდული სტატუსის მქონე  უსინათლოთა და ეტლით მოსარგებლე პირთა გადაადგილების მიზნით ასისტენტის   მომსახურების დაფინანსებას. ასევე ე.წ. ,, ამოსუნთქვის საშუალებას'',   ოჯახის წევრებისათვის, რომელიც გულისხმობს  ასისტენტების მიერ მომსახურეობის პერიოდში ნაწილობრივ სოციალური მუშაკის ფუნქციების შეთავსებას. საწყის ეტაპზე დაგეგმილია, რომ აღნიშნული სერვისით ისარგებლებს 48 ბენეფიციარი, რომელთაც მოემსახურება რვა ასისტენტი. ერთი ასისტენტი მოემსახურება 6 ბენეფიციარს და კვირაში თითოეულს 2-ჯერ  ერთი საათის განმავლობაში გაუწევს დახმარებას. ერთი ვიზიტის მომსახურების საფასური იქნება 12 ლარი. შშმ პირთა უფლებების საერთაშორისო კონვენციის19 მუხლის  თანახმად უდიდესი მნიშვნელობა ენიჭება დამოუკიდებელ ცხოვრებაში სრულყოფილ  ჩართვას. რაც შეიძლება მიღწეული იქნას პერსონალური ასისტენტის მომსახურებით. ამ მიზნის მისაღწევად პირველ ეტაპზე  საჭიროა პერსონალური ასისტენტების გადამზადება, რომელიც შედგება თეორიული და პრაქტიკული ეტაპებისაგან. მეორე ეტაპზე გადამზადებული ასისტენტების მიერ 18 წლის ასაკის ზემოთ იმ შშმ პირებისათვის (10), რომლებიც დამოუკიდებელი ცხოვრების წესის დამკვიდრებას ცდილობენ(სწავლობენ, მუშაობენ, ეწევიან სხვადასხვა აქტივობებს(სპორტული, კულტურული) და / ან არიან მარტოხელა) მოხდება 6 თვის განმავლობაში მათთვის საჭირო სერვისების მიწოდება. ასევე ძალიან აქტუალურიაჩართულობისა და კომუნიკაციის მიზნით სმენადაქვეითებული ბავშვთა (18 წლამდე) ოჯახის წევრებისათვის  ქართული ჟესტური ენის სწავლება. </t>
  </si>
  <si>
    <t>უზრუნველყოფილია შეზღუდული შესაძლებლობების მქონე პირების ქალაქში გადაადგილება და  მათი  საზოგადოებაში ინტეგრაცია</t>
  </si>
  <si>
    <t>ქვეპროგრამით ისარგებლებენ მკვეთრად შეზღუდული სტატუსის მქონე უსინათლო და ეტლით მოსარგებლე პირები, რომლებიც რეგისტრირებული არიან ქალაქ ბათუმში . მომსახურების მიღების მსურველისთვის საჭირო დოკუმენტაცია და პირობები: განცხადება, პირადობის მოწმობის ქსეროასლი, ამონაწერი სოციალური მომსახურების სააგენტოდან.  ასისტენტის  პოზიციაზე დასაქმების მსურველმა კი უნდა წარმოადგინოს შემდეგი დოკუმენტაცია: პირადობის მოწმობის ქსეროასლი, ცნობა ჯანმრთელობის მდგომარეობის შესახებ, საბანკო რეკვიზიტი,  ასისტენტი აწარმოებს გადაადგილების  ტაბელს, რომელშიც მითითებული იქნება  მომსახურების ადგილი, დრო, ბენეფიციარის სახელი, გვარი, მისამართი, ტელეფონი, ,  დანიშნულება, ბენეფიციარის ხელმოწერა,   ასისტენტებთან გაფორმდება შრომითი ხელშეკრულებები, ხოლო  თანხა გადაერიცხებათ პირად ანგარიშზე, წარმოდგენილი ტაბელის შესაბამისად.ასისტენტი შეიძლება იყოს პირი, რომელსაც გავლილი ექნება შესაბამისი თრენინგი.</t>
  </si>
  <si>
    <t>ქვეპროგრამით მოსარგებლე ბენეფიციართა რაოდენობა</t>
  </si>
  <si>
    <t>პერსონალური ასისტენტების გადამზადება</t>
  </si>
  <si>
    <t>სმენადაქვეითებული ბავშვთა (18 წლამდე) ოჯახის წევრებისათვის  ქართული ჟესტური ენის სწავლება 5 თვის განმავლობაში</t>
  </si>
  <si>
    <t xml:space="preserve">პერსონალური ასისტენტების მიერ სერვისის მიწოდება შშმ პირებისათვის 6 თვე 12 პირისათვის </t>
  </si>
  <si>
    <t>მკვეთრად შეზღუდული სტატუსის მქონე უსინათლო  პირების  და ეტლით მოსარგებლე შშმ პირების ასისტენტით მომსახურება</t>
  </si>
  <si>
    <t>ვიზიტი</t>
  </si>
  <si>
    <t>06 02 12</t>
  </si>
  <si>
    <t>დასაქმების ხელშემწყობა</t>
  </si>
  <si>
    <t>დამსაქმებელსა და სამუშაოს მაძიებელს შორის კავშირების გაუმჯობესება, მოსახლეობის დასაქმების  ხელშეწყობის  სერვისის დანერგვა</t>
  </si>
  <si>
    <t xml:space="preserve">ქვეპროგრამის ფარგლებში ქ. ბათუმის მუნიციპალიტეტის მერია უზრუნველყოფს დამსაქმებლების შერჩევას, რომლებიც გამოხატავენ მზაობას ბენეფიციართა დასაქმების თაობაზე მინიმუმ 1 (ერთი) წლის ვადით და მათ შესახებ შესაბამისი მონაცემთა რეესტრის შექმნას.
ქვეპროგრამაში ჩართვა შეეძლებათ შრომის ბაზრის მართვის საინფორმაციო სისტემაში, სსიპ აჭარის ავტონომიური რესპუბლიკის დასაქმების სააგენტოს მონაცემთა ბაზაში და ქ. ბათუმის მუნიციპალიტეტის მერიაში რეგისტრირებულ პირებს, რომლებიც ამავდროულად რეგისტრირებული არიან 2020 წლის 1 იანვრამდე  ქ. ბათუმის მუნიციპალიტეტის ტერიტორიაზე. უპირატესობა მიენიჭება მოწყვლად ჯგუფებს (სამი და მეტ შვილიანი, სოცილურად დაუცველი სტატუსის მქონე, შეზღუდული შესაძლებლობისა და სპეციალური საგანმანათლებლო საჭიროების მქონე პირები,  ვეტერანები და მათთან გათანაბრებული პირები, პენსიონერები, იძულებით გადაადგილებული პირები, მარტოხელა მშობლები, მარჩენალდაკარგულების ოჯახის წევრები).
ბენეფიციარი მერიას წარუდგენს განცხადებას ქვეპროგრამის ფარგლებში დარეგისტრირების შესახებ, რის შემდეგაც, მერია ქვეპროგრამის ფარგლებში წარდგენილ ვაკანსიებზე შესასრულებელი სამუშაოების ანალიზისა და ბენეფიციარის შესაბამისობის დადგენის შემთხვევაში, შესთავაზებს სამუშაო ადგილს.
საბოლოო გადაწყვეტილებას, ბენეფიციართან შრომითი ხელშეკრულების გაფორმების თაობაზე, მერიის შეთავაზების საფუძველზე იღებს დამსაქმებელი. ამასთან, ბენეფიციარი კონკრეტულ დამსაქმებლთან არ უნდა იყოს შრომით ურთიერთობაში  უკანასკნელი 1 (ერთი) წლის განმავლობაში, ასევე, არ უნდა იყოს შრომის ანაზღაურების სუბსიდირების ანალოგიური სახელმწიფო პროგრამის ბენეფიციარი.
მერია უზრუნველყოფს დასაქმებული ბენეფიციარის შრომის ანაზღაურების სუბსიდირებას ვაუჩერის საშუალებით შემდეგი პირობების გათვალისწინებით:
 </t>
  </si>
  <si>
    <t xml:space="preserve"> ერთ ბენეფიციარზე ვაუჩერის ღირებულება არ უნდა აღემატებოდეს 200 (ორასი) ლარს ერთ თვეში. ასევე საშუალო ხელფასი არ უნდა აღემატებოდეს 700 ლარს.
  - მერია უზრუნველყოფს ბენეფიციართა სუბსიდირებას დამსაქმებლის მიერ წარდგენილ ვაკანსიაზე გათვალისწინებული შრომის ანაზღაურების 30%-ის ოდენობით, მაგრამ არაუმეტეს 200 (ორასი) ლარისა. ასევე მოხდება იმ პირების სუბსიდირება, რომელთაც მუშაობა დაიწყეს 2020 წელს და არ შესრულებიათ სამუშაო პერიოდის 6 თვე. 
  - სუბსიდირების ხანგრძლივობა განისაზღვრება არაუმეტეს 6 კალენდარული თვით, 
  - სუბსიდირება განხორციელდება ვაუჩერით, რომლის ფორმა, მიმოქცევისა და ანგარიშსწორების პირობები მტკიცდება ქ. ბათუმის მუნიციპალიტეტის მერის ინდივიდუალური ადმინისტრაციულ-სამართლებრივი აქტით.
  სუბსიდირების დასრულების შემდგომ, დამსაქმებელსა და ბენეფიციარს შორის შემდგომი შრომითი ურთიერთობები რეგულირდება დამოუკიდებლად, საქართველოს შრომის კანონმდებლობით დადგენილი პირობებით.</t>
  </si>
  <si>
    <t>მოსახლეობას, მათ შორის მოწყვლად ჯგუფებს გაეწიათ სათანადო მომსახურება და დასაქმდნენ შრომის ბაზარზე</t>
  </si>
  <si>
    <t>ქვეპროგრამაში ჩართული დამსაქმებლების საშუალო რაოდენობა</t>
  </si>
  <si>
    <t>ბენეფიციართა საშუალო რაოდენობა, რომლებიც ქვეპროგრამის ფარგლებში დასაქმდნენ შრომის ბაზარზე</t>
  </si>
  <si>
    <t>შრომის ანაზღაურების სუბსიდირება 6 თვის განმავლობაში, თვეში 200 ლარის ოდენობით</t>
  </si>
  <si>
    <t>ჯანმრთელობის დაცვა და  სოციალური უზრუნველყოფა</t>
  </si>
  <si>
    <t>ქ. ბათუმის მუნიციპალიტეტის მერიის ჯანმრთელობისა და სოციალური დაცვის სამსახური</t>
  </si>
  <si>
    <t>06 02</t>
  </si>
  <si>
    <t>საზოგადოების ცალკეული კატეგორიების სოციალური პირობების გაუმჯობესება და მუნიციპალურ და კომუნალურ სერვისებზე ხელმისაწვდომობის გაზრდა</t>
  </si>
  <si>
    <t xml:space="preserve">ქ. ბათუმის მუნიციპალიტეტის საშუალოვადიან პრიორიტეტს წარმოადგენს სოციალური თანასწორობის უზრუნველყოფა ქალაქის მოსახლეობისთვის, სოციალური უზრუნველყოფის მიმართულებით, ქ. ბათუმის მუნიციპალიტეტის პრიორიტეტი თანხვედრაში მოდის საქართველოს მთავრობის პრიორიტეტულ მიმართულებებთან და მიმართულია სოციალურად დაუცველი ოჯახების, საზოგადოების მოწყვლადი ჯგუფების და შეზღუდული შესაძლებლობების მქონე პირების საბაზისო სოციალური გარანტიებით, მინიმალური სტანდარტებით და მიზნობრივი სოციალური დახმარებით უზრუნველყოფისკენ.  ქ. ბათუმის მოსახლეობის სოციალური უზრუნველყოფის ღონისძიებები ძირითადად ხორციელდება ცენტრალური ბიუჯეტით გათვალისწინებული პროგრამების ფარგლებში, თუმცა რჩება სოციალური უზრუნველყოფის მომსახურეობის ნაწილი, რომლის დაფინანსება აუცილებელია განხორციელდეს,  როგორც ადგილობრივი თვითმმართველობის საკუთარი უფლებამოსილებიდან, ასევე მოსახლეობის მოწყვლადი ჯგუფების საჭიროებებიდან და გადაუდებელი აუცილებლობიდან გამომდინარე, რაც ძირითადად უზრუნველყოფილია სოციალური დაცვის მიზნობრივი ქვეპროგრამებით. პროგრამა უზრუნველყოფს ქალაქის ტერიტორიაზე მცხოვრები მოსახლეობის მოწყვლადი კატეგორიებისათვის (მკვეთრად გამოხატულ შშმ პირები და შშმ სტატუსის ბავშვები, ვეტერანები, მათთან გათანაბრებული პირები, ომში დაღუპულთა ოჯახის წევრები და მარჩენალდაკარგულები, სოციალურად დაუცველები, მრავალშვილიანი ოჯახები (5 და მეტი შვილი), მარტოხელა მშობლები და მათი შვილები და სხვები) სხვადასხვა სახის სერვისების მიწოდებას და მატერიალური დახმარებების გაწევას, კერძოდ: ხორციელდება კომუნალური მომსახურების საფასურის სუბსიდირება (წყლისა და კანალიზაციის, დასუფთავებისათვის მოსაკრებლის, სატელეფონო-სააბონენტო გადასახადის დაფარვა, გაზიფიცირების -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თხევადი აირის ტალონით დახმარება), მატერიალური დახმარებით უზრუნველყოფა, მუნიციპალური ტრანსპორტით მგზავრობის საფასურის სუბსიდირება, მრავალშვილიანი ოჯახების საცხოვრებელი ბინებით უზრუნველყოფის შემთხვევაში სარემონტო სამუშაოებისათვის თანხის გადაცემა, მზრუნველობასმოკლებულ და უპოვარ ბენეფიციართა მოვლა-პატრონობა (თავშესაფრით, სამედიცინო მომსახურებითა და კვებით უზრუნველყოფა), მოვლის საჭიროების მქონე პირთა ბინაზე მომსახურეობა (სამედიცინო და სოციალური სერვისების მიწოდება), უფასო კვებით უზრუნველყოფა (ყოველდღიურად დღეში ერთჯერ ცხელი საკვებით დაკმაყოფილება) და იმ ბენეფიციარების დროებითი ღამის თავშესაფრით უზრუნველყოფა, რომლებსაც არ გააჩნიათ საარსებო წყარო და საცხოვრებელი, აგრეთვე მინიმალური საყოფაცხოვრებო სტანდარტებით დაკმაყოფილება ( საყოფაცხოვრებო ნივთებისა და სარემონტო მასალების შეძენა.   </t>
  </si>
  <si>
    <t xml:space="preserve">გაზრდილია მუნიციპალურ და კომუნალურ სერვისებზე ხელმისაწვდომობა და გაუმჯობესებულია საზოგადების ცალკეული კატეგორიების სოციალური პირობები. შემცირებულია მოსახლეობის სიღარიბით, ხანდაზმულობით და შეზღუდული შესაძლებლობებით გამოწვეული სოციალური რისკები. </t>
  </si>
  <si>
    <t>მატერიალური დახმარების  მიმღებ ბენეფიციართა რაოდენობა</t>
  </si>
  <si>
    <t xml:space="preserve"> სოციალური შეღავათების სერვისების რაოდენობა</t>
  </si>
  <si>
    <t>3% - მომართვიანობის ცვლილება, ცნობიერების დაბალი დონე</t>
  </si>
  <si>
    <t>10% - პანდემიით გამოწვეული შეზღუდვები, მომართვიანობის ცვლილება</t>
  </si>
  <si>
    <t>5% - მომართვიანობის ცვლილება, ცნობიერების დაბალი დონე</t>
  </si>
  <si>
    <t>სოციალური უზრუნველყოფის პროგრამაში ჩართული მოსახლეობა პროცენტული მაჩვენებელი</t>
  </si>
  <si>
    <t>20% - მომართვიანობის ცვლილება, ცნობიერების დაბალი დონე</t>
  </si>
  <si>
    <t>10% - მომართვიანობის ცვლილება, ცნობიერების დაბალი დონე</t>
  </si>
  <si>
    <t>50% - მომართვიანობის ცვლილება, ცნობიერების დაბალი დონე, პანდემიით გამოწვეული შეზღუდვები</t>
  </si>
  <si>
    <t xml:space="preserve">18 წლის ასაკის ჩათვლით შშ მქონე მოვლის საჭიროების  მქონე პირთა მატერიალური დახმარება </t>
  </si>
  <si>
    <t>ბენეფიციართა რაოდენობა, რომელიც სარგებლობს მუნიციპალური ტრანსპორტის საფასურის 50%-იანი შეღავათით</t>
  </si>
  <si>
    <t>50% - პანდემიით გამოწვეული შეზღუდვები, მომართვიანობის ცვლილება, ცნობიერების დაბალი დონე</t>
  </si>
  <si>
    <t xml:space="preserve">20% - პანდემიით გამოწვეული შეზღუდვები, მომართვიანობის ცვლილება, ცნობიერების დაბალი დონე, </t>
  </si>
  <si>
    <t xml:space="preserve">3% - პანდემიით გამოწვეული შეზღუდვები, მომართვიანობის ცვლილება, ცნობიერების დაბალი დონე, </t>
  </si>
  <si>
    <t>10% - ბენეფიციართა რაოდენობის ცვლილება (+/-)</t>
  </si>
  <si>
    <t>unicefi- ს  რეკომენდაციების შესაბამისად  მოწყვლადი კატეგორიებისათვის  კეთილდღეობის კვლევის ანალიზის   მიხედვით ცხოვრების დონის ამაღლებაზე ყველაზე ეფექტურად მოქმედებს მიზნობრივი მატერიალური დახმარებები. აქედან გამომდინარე, შემუშავებული იქნა  მოწყვლადი სოციალური კატეგორიების მატერიალური დახმარებით უზრუნველყოფის ქვეპროგრამა. ქვეპროგრამის ფარგლებში, მატერიალური დახმარება გაეწევა: 
1. სამშობლოს წინაშე ღვაწლმოსილ პირებს, კერძოდ: ომისა და სამხედრო ძალების ვეტერანებს სადღესასწაულო დღეებთან დაკავშირებით, კერძოდ: 15 თებერვალს - სხვა სახელმწიფოთა ტერიტორიაზე ბრძოლებში დაინვალიდებულ  ვეტერანებს;  9 მაისსთან დაკავშირებით  - II მსოფლიო ომის ვეტერანებს და II მსოფლიო ომში დაღუპული პირის ოჯახის წევრებს; 27 სექტემბერთან დაკავშირებით საქ. ტერ. მთ. ბრძოლებში დაღუპულთა ოჯახის წევრებსა და დაინვალიდებულ ვეტერანებს. ახალ წელთან დაკავშირებით - სხვა სახელმწიფოთა ტერიტორიაზე ბრძოლებში დაინვალიდებულ ვეტერანებს, საქ. ტერ. მთ. ბრძოლებში დაღუპულთა ოჯახის წევრებსა და დაინვალიდებულ ვეტერანებს, II მსოფლიო ომის ვეტერანებს და II მსოფლიო ომში დაღუპულთა ოჯახის წევრებს. 2. შვილის შეძენასთან დაკავშირებით  0-დან 100 001- მდე ქულის მქონე ოჯახებს.
3.გარდაცვლილი  ვეტერანის (ომის მონაწილე) და სოციალურად დაუცველი გარდაცვლილი პირის 0-70000  სარეიტინგო ქულის მქონე ოჯახის წევრებს. 
4. მოხდება ეტლით მოსარგებლე შშმპ სტატუსის მქონე სტუდენტების  სატრანსპორტო ხარჯების სუბსიდირება. 
5. მატერიალური დახმარების გაცემა 0-70000-მდე სარეიტინგო ქულის მქონე 3-შვილიან  ოჯახებზე,  0-70000-მდე სარეიტინგო ქულის მქონე 4-შვილიან ოჯახებზე , 0-70000-მდე სარეიტინგო ქულის მქონე 5 და მეტი შვილიან ოჯახებზე, 5 და მეტი შვილიანი ოჯახების ყოველთვიური დახმარება 150 ლარის ოდენობით, უდედმამო ბავშვების ყოველთვიური დახმარება 300 ლარის ოდენობით, მარტოხელა მშობლების ყოველთვიური დახმარება 60 ლარის ოდენობით, 0-დან 100 000 ქულის მქონე ოჯახებს ბავშვთა მოვლის საშუალებების შესაძენად ყოველთვიური დახმარება ყოველ ერთ წლამდე ბავშვზე 60 ლარის ოდენობით.
6.18 წლის ასაკის ჩათვლით შშ მქონე მოვლის საჭიროების  მქონე პირთა მატერიალური დახმარება 60 ლარის ოდენობით ყოველთვიურად.
7. სოციალურად დაუცველი ოჯახების (0-100000 ქულის მქონე) ყოველი ერთი წლიდან ორ წლამდე ასაკის ბავშვზე ყოველთვიური მატერიალური დახმარების გაწევა</t>
  </si>
  <si>
    <t>სოციალურად დაუცველი ოჯახების (0-100000 ქულის მქონე) ყოველ  ერთ წლამდე ასაკის ბავშვზე ყოველთვიური მატერიალური დახმარების გაწევა (90 ლარი)</t>
  </si>
  <si>
    <t>სოციალურად დაუცველი ოჯახების (0-100000 ქულის მქონე) ყოველი ერთი წლიდან ორ წლამდე ასაკის ბავშვზე ყოველთვიური მატერიალური დახმარების გაწევა (50 ლარი)</t>
  </si>
  <si>
    <t>18 წლის ასაკის ჩათვლით შშ მქონე მოვლის საჭიროების  მქონე პირთა მატერიალური
დახმარება (60 ლარი)</t>
  </si>
  <si>
    <t xml:space="preserve">გარდაცვლილი სოციალურად დაუცველი (0-70000 ქულის მქონე) პირი </t>
  </si>
  <si>
    <t>ვეტერანთა (ომის მონაწილე) და სოციალურად დაუცველ პირთა გარდაცვალების შემთხვევაში მათ ოჯახებზე ერთჯერადი მატერიალური დახმარების გაწევა (500 ლარი)</t>
  </si>
  <si>
    <t>შვილის შეძენასთან დაკავშირებით სოციალურად დაუცველი ოჯახებისათვის მატერიალური დახმარების გაწევა (800 ლარი)</t>
  </si>
  <si>
    <t>სადღესასწაულო დღეებში ვეტერანებზე (ომის მონაწილეები და ომში დაღუპულთა ოჯახის წევრები) მატერიალური დახმარების გაწევა (400 ლარი)</t>
  </si>
  <si>
    <t>1. შვილის შეძენასთან დაკავშირებით მატერიალურ დახმარებას მიიღებენ ის ოჯახები, რომლებიც რეგისტრირებულნი არიან ქ. ბათუმის სოციალურად დაუცველი ოჯახების მონაცემთა ბაზაში და აქვთ სარეიტინგო ქულა 0-დან 100 000-ის ჩათვლით. 2021 წლის ქვეპროგრამის ფარგლებში, ერთჯერადი მატერიალური დახმარება გაეწევა აგრეთვე იმ 0-დან 100 000-მდე სარეიტინგო ქულის მქონე ოჯახებს, რომლებსაც ახალშობილი შეეძინათ 2020 წლის დეკემბრის თვეში და არ უსარგებლიათ დახმარებით, თანხის ჩარიცხვა განხორციელდება ერთ-ერთი მშობლის ანგარიშზე.
საჭირო დოკუმენტაცია: განცხადება; ორივე მშობლის პირადობის მოწმობა; ქორწინების (ასეთის არსებობის შემთხვევაში) და ბავშვების დაბადების მოწმობები; საბანკო რეკვიზიტი; ამონაწერი სოციალური მომსახურეობის სააგენტოდან სარეიტინგო ქულების მითითებით.</t>
  </si>
  <si>
    <t>4. ყოველთვიური მატერიალური დახმარების გაწევის შემთხვევაში აღრიცხვაზე აყვანის დროს საჭირო დოკუმენტაცია: განცხადება, მშობლების  პირადობის მოწმობის ქსეროასლები, ბავშვების დაბადების მოწმობების ქსეროასლები, ქორწინების მოწმობა (არსებობის შემთხვევაში), ამონაწერი სოციალური მომსახურების სააგენტოდან სარეიტინგო ქულების შესახებ, რომელშიც მითითებულია ოჯახის  წევრები (დედა ან/და მამა,  3,  4, 5   და მეტი ბავშვი) , მოკვლევა შესაბამისი ადმინისტრაციული ერთეულიდან საჭიროების შემთხვევაში,  ცნობა საჯარო რეესტრიდან მარტოხელა მშობლის სტატუსის შესახებ,  ცნობა საჯარო რეესტრიდან  ოთხშვილიანობის  შესახებ,საბანკო რეკვიზიტი. არსებული ბაზების ყოველთვიური გადამოწმების შემდეგ მატერიალური დახმარება გაიცემა ქ. ბათუმში მცხოვრებ იმ სამ,  ოთხ,  ხუთშვილიანი და მეტი 0-70000 სარეიტინგო ქულის მქონე ოჯახებზე, რომელთაც  ყველა  ბავშვი  დარეგისტრირებული ჰყავთ სოციალური სააგენტოს მიერ მოწოდებულ სარეიტინგო ქულების ამონაწერში.  ; მატერიალური დახმარება აგრეთვე გაიცემა  ქ. ბათუმში  2021 წლის პირველ იანვრამდე  რეგისტრირებულ იმ მრავალშვილიან (5 და 5-ზე მეტი შვილი) ოჯახებზე, რომელთაც ჰყავთ 18 წლამდე ასაკის მინიმუმ ორი ბავშვი; იმ მარტოხელა მშობლებზე (მარტოხელა დედა და მარტოხელა მამა), რომელთაც  ჰყავთ 18 წლამდე ასაკის მინიმუმ ერთი ბავშვი  და არ ღებულობენ მატერიალურ დახმარებას ამ ქვეპროგრამის  სხვა ღონისძიების ფარგლებში. (მარტოხელა მშობელი და ბავშვი რეგისტრირებული უნდა იყოს ქ. ბათუმში 2021 წლის პირველ იანვრამდე ). აგრეთვე,  18 წლის  ჩათვლით დედ-მამით ობოლ ბავშვებზე, რომლებსაც მატერიალური დახმარების გაცემის პერიოდისთვის უკვე დანიშნული ჰყავთ  მეურვე და/ან მზრუნველი.</t>
  </si>
  <si>
    <t>1. წყლის, კანალიზაციისა და სანდასუფთავების გადასახადზე შეღავათების გავრცელება განხორციელდება ყოველთვიურად ს(ს)იპ საქართველოს სოციალური მომსახურეობის სააგენტოს  მიერ მოწოდებული ქ. ბათუმში რეგისტრირებული მკვეთრად გამოხატული შშმ პირების და შშმ სტატუსის ბავშვების, ქ. ბათუმში რეგისტრირებულ 0-70000 ქულის მქონე სოციალურად დაუცველი ოჯახების სიების, ქ. ბათუმის მუნიციპალიტეტის მერიის ჯანმრთელობისა და სოციალური დაცვის სამსახურში აღრიცხვაზე მყოფი მარტოხელა მშობლების (მარტოხელა დედა / მარტოხელა მამა) და მათი შვილების, მრავალშვილიანი (5 და მეტი შვილი) ოჯახების სიების და ვეტერანების საქმეთა სახელმწიფო სამსახურის მიერ მოწოდებული ვეტერანების, მათთან გათანაბრებული პირების, ომში დაღუპულთა ოჯახის წევრების და მარჩენალდაკარგულების სიების საფუძველზე. ღონისძიებებში მითითებული ბენეფიციართა რაოდენობა წარმოადგენს წლის განმავლობაში ქვეპროგრამით მოსარგებლე ბენეფიციართა საშუალო საორიენტაციო რაოდენობას, რომელიც ყოველთვიურად შეიძლება შეიცვალოს/დაზუსტდეს სოციალური მომსახურების სააგენტოს და საქართველოს ვეტერანთა სამსახურის მიერ მოწოდებული ინფორმაციის საფუძველზე ბენეფიციართა ფაქტიური რაოდენობის მიხედვით. აქედან გამომდინარე, მოსარგებლე ბენეფიცირთა წყლისა და კანალიზაციის და დასუფთავებისათვის მოსაკრებლის გადასახადის დაფარვა ყოველთვიურად მოხდება ბენეფიციართა ფაქტიური რაოდენობის მიხედვით და ერთეულის ფასის გათვალისწინებით პროგრამული ბიუჯეტის ცვლილების გარეშე. იმ შემთხვევაში თუ ბენეფიციარს წყლის აღრიცხვიანობა ხორციელდება მრიცხველის საშუალებით, მას დაეფარება 3,6 კბ.მ გახარჯული წყლის საფასური, რომელიც შეადგენს 1,85 ლარს, მითითებულ რაოდენობაზე მეტი ხარჯი დაიფარება ბენეფიციარის მიერ.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</si>
</sst>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a_r_i_-;\-* #,##0.00\ _L_a_r_i_-;_-* &quot;-&quot;??\ _L_a_r_i_-;_-@_-"/>
  </numFmts>
  <fonts count="14" x14ac:knownFonts="1">
    <font>
      <sz val="11"/>
      <color theme="1"/>
      <name val="Calibri"/>
      <family val="2"/>
      <scheme val="minor"/>
    </font>
    <font>
      <sz val="10"/>
      <name val="Arial"/>
      <family val="2"/>
      <charset val="204"/>
    </font>
    <font>
      <sz val="11"/>
      <color theme="1"/>
      <name val="Calibri"/>
      <family val="2"/>
      <scheme val="minor"/>
    </font>
    <font>
      <sz val="9"/>
      <color theme="1"/>
      <name val="Sylfaen"/>
      <family val="1"/>
    </font>
    <font>
      <sz val="8"/>
      <color theme="1"/>
      <name val="Sylfaen"/>
      <family val="1"/>
    </font>
    <font>
      <b/>
      <sz val="9"/>
      <color theme="1"/>
      <name val="Sylfaen"/>
      <family val="1"/>
    </font>
    <font>
      <sz val="9"/>
      <name val="Sylfaen"/>
      <family val="1"/>
    </font>
    <font>
      <b/>
      <sz val="9"/>
      <color rgb="FF000099"/>
      <name val="Sylfaen"/>
      <family val="1"/>
    </font>
    <font>
      <b/>
      <sz val="8"/>
      <color rgb="FF000099"/>
      <name val="Sylfaen"/>
      <family val="1"/>
    </font>
    <font>
      <sz val="9"/>
      <color rgb="FFFF0000"/>
      <name val="Sylfaen"/>
      <family val="1"/>
    </font>
    <font>
      <b/>
      <sz val="9"/>
      <name val="Sylfaen"/>
      <family val="1"/>
    </font>
    <font>
      <sz val="9"/>
      <color rgb="FF000099"/>
      <name val="Sylfaen"/>
      <family val="1"/>
    </font>
    <font>
      <b/>
      <sz val="10"/>
      <color rgb="FF000099"/>
      <name val="Sylfaen"/>
      <family val="1"/>
    </font>
    <font>
      <sz val="10"/>
      <color rgb="FF000099"/>
      <name val="Sylfaen"/>
      <family val="1"/>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theme="0" tint="-0.34998626667073579"/>
      </left>
      <right style="thin">
        <color theme="0" tint="-0.34998626667073579"/>
      </right>
      <top style="thin">
        <color theme="0" tint="-0.34998626667073579"/>
      </top>
      <bottom style="dashed">
        <color theme="0" tint="-0.24994659260841701"/>
      </bottom>
      <diagonal/>
    </border>
    <border>
      <left style="thin">
        <color theme="0" tint="-0.34998626667073579"/>
      </left>
      <right style="thin">
        <color theme="0" tint="-0.34998626667073579"/>
      </right>
      <top style="dashed">
        <color theme="0" tint="-0.2499465926084170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right/>
      <top style="thin">
        <color theme="0" tint="-0.34998626667073579"/>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theme="0" tint="-0.34998626667073579"/>
      </bottom>
      <diagonal/>
    </border>
    <border>
      <left style="thin">
        <color theme="0" tint="-0.34998626667073579"/>
      </left>
      <right/>
      <top style="dashed">
        <color theme="0" tint="-0.24994659260841701"/>
      </top>
      <bottom/>
      <diagonal/>
    </border>
    <border>
      <left/>
      <right style="thin">
        <color theme="0" tint="-0.34998626667073579"/>
      </right>
      <top style="dashed">
        <color theme="0" tint="-0.24994659260841701"/>
      </top>
      <bottom/>
      <diagonal/>
    </border>
    <border>
      <left style="thin">
        <color theme="0" tint="-0.34998626667073579"/>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34998626667073579"/>
      </right>
      <top style="dashed">
        <color theme="0" tint="-0.24994659260841701"/>
      </top>
      <bottom style="dashed">
        <color theme="0" tint="-0.2499465926084170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top style="thin">
        <color theme="0" tint="-0.14996795556505021"/>
      </top>
      <bottom/>
      <diagonal/>
    </border>
    <border>
      <left/>
      <right style="thin">
        <color theme="0" tint="-0.34998626667073579"/>
      </right>
      <top style="thin">
        <color theme="0" tint="-0.14996795556505021"/>
      </top>
      <bottom/>
      <diagonal/>
    </border>
    <border>
      <left style="thin">
        <color theme="0" tint="-0.34998626667073579"/>
      </left>
      <right/>
      <top/>
      <bottom style="dashed">
        <color theme="0" tint="-0.24994659260841701"/>
      </bottom>
      <diagonal/>
    </border>
    <border>
      <left/>
      <right style="thin">
        <color theme="0" tint="-0.34998626667073579"/>
      </right>
      <top/>
      <bottom style="dashed">
        <color theme="0" tint="-0.24994659260841701"/>
      </bottom>
      <diagonal/>
    </border>
  </borders>
  <cellStyleXfs count="10">
    <xf numFmtId="0" fontId="0" fillId="0" borderId="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91">
    <xf numFmtId="0" fontId="0" fillId="0" borderId="0" xfId="0"/>
    <xf numFmtId="0" fontId="3" fillId="2" borderId="0" xfId="0" applyFont="1" applyFill="1" applyAlignment="1">
      <alignment horizontal="center" vertical="center" wrapText="1"/>
    </xf>
    <xf numFmtId="0" fontId="8"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3" fontId="5" fillId="2" borderId="4" xfId="0" quotePrefix="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3" fontId="3" fillId="2" borderId="5" xfId="0" quotePrefix="1"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24" xfId="0" applyFont="1" applyFill="1" applyBorder="1" applyAlignment="1">
      <alignment horizontal="center" vertical="center" wrapText="1"/>
    </xf>
    <xf numFmtId="3" fontId="5" fillId="2" borderId="5" xfId="0" quotePrefix="1"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23" xfId="0" applyFont="1" applyFill="1" applyBorder="1" applyAlignment="1">
      <alignment vertical="center" wrapText="1"/>
    </xf>
    <xf numFmtId="0" fontId="11" fillId="2" borderId="24" xfId="0" applyFont="1" applyFill="1" applyBorder="1" applyAlignment="1">
      <alignment horizontal="center" vertical="center" wrapText="1"/>
    </xf>
    <xf numFmtId="0" fontId="10" fillId="2" borderId="5" xfId="0"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3" fontId="5" fillId="2" borderId="0" xfId="0" applyNumberFormat="1" applyFont="1" applyFill="1" applyAlignment="1">
      <alignment horizontal="center" vertical="center" wrapText="1"/>
    </xf>
    <xf numFmtId="0" fontId="13" fillId="2" borderId="0" xfId="0" applyFont="1" applyFill="1" applyAlignment="1">
      <alignment horizontal="center" vertical="center" wrapText="1"/>
    </xf>
    <xf numFmtId="9" fontId="3" fillId="0" borderId="5" xfId="9" applyNumberFormat="1" applyFont="1" applyFill="1" applyBorder="1" applyAlignment="1">
      <alignment horizontal="center" vertical="center" wrapText="1"/>
    </xf>
    <xf numFmtId="0" fontId="6" fillId="2" borderId="11" xfId="0" applyFont="1" applyFill="1" applyBorder="1" applyAlignment="1">
      <alignment horizontal="left" vertical="center" wrapText="1" indent="1"/>
    </xf>
    <xf numFmtId="0" fontId="6" fillId="2" borderId="12" xfId="0" applyFont="1" applyFill="1" applyBorder="1" applyAlignment="1">
      <alignment horizontal="left" vertical="center" wrapText="1" indent="1"/>
    </xf>
    <xf numFmtId="0" fontId="12" fillId="2" borderId="0" xfId="0" applyFont="1" applyFill="1" applyBorder="1" applyAlignment="1">
      <alignment horizontal="center" vertical="center" wrapText="1"/>
    </xf>
    <xf numFmtId="0" fontId="6" fillId="2" borderId="3" xfId="0" applyFont="1" applyFill="1" applyBorder="1" applyAlignment="1">
      <alignment horizontal="left" vertical="center" wrapText="1" indent="1"/>
    </xf>
    <xf numFmtId="0" fontId="7"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9" fontId="4" fillId="2" borderId="11" xfId="0" applyNumberFormat="1" applyFont="1" applyFill="1" applyBorder="1" applyAlignment="1">
      <alignment horizontal="center" vertical="center" wrapText="1"/>
    </xf>
    <xf numFmtId="9" fontId="4" fillId="2" borderId="12" xfId="0" applyNumberFormat="1"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2" borderId="4" xfId="0" applyFont="1" applyFill="1" applyBorder="1" applyAlignment="1">
      <alignment horizontal="left" vertical="center" wrapText="1" inden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6" xfId="0" quotePrefix="1" applyFont="1" applyFill="1" applyBorder="1" applyAlignment="1">
      <alignment horizontal="left" vertical="center" wrapText="1" indent="1"/>
    </xf>
    <xf numFmtId="0" fontId="6" fillId="0" borderId="6" xfId="0" applyFont="1" applyBorder="1" applyAlignment="1">
      <alignment horizontal="left" inden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2" xfId="0" applyFont="1" applyFill="1" applyBorder="1" applyAlignment="1">
      <alignment horizontal="left" vertical="center" wrapText="1"/>
    </xf>
    <xf numFmtId="9" fontId="4" fillId="2" borderId="17" xfId="0" applyNumberFormat="1" applyFont="1" applyFill="1" applyBorder="1" applyAlignment="1">
      <alignment horizontal="center" vertical="center" wrapText="1"/>
    </xf>
    <xf numFmtId="0" fontId="6" fillId="2" borderId="5"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0" fontId="6" fillId="0" borderId="2" xfId="0" applyFont="1" applyBorder="1" applyAlignment="1">
      <alignment horizontal="left" inden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4" xfId="0" applyFont="1" applyFill="1" applyBorder="1" applyAlignment="1">
      <alignment horizontal="left" vertical="center" wrapText="1" indent="1"/>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7" fillId="2" borderId="3" xfId="0" applyFont="1" applyFill="1" applyBorder="1" applyAlignment="1">
      <alignment horizontal="left" vertical="center" wrapText="1" indent="1"/>
    </xf>
    <xf numFmtId="0" fontId="6" fillId="2" borderId="5" xfId="0" quotePrefix="1" applyFont="1" applyFill="1" applyBorder="1" applyAlignment="1">
      <alignment horizontal="left" vertical="top" wrapText="1" indent="1"/>
    </xf>
    <xf numFmtId="0" fontId="6" fillId="2" borderId="5" xfId="0" applyFont="1" applyFill="1" applyBorder="1" applyAlignment="1">
      <alignment horizontal="left" vertical="top" wrapText="1" indent="1"/>
    </xf>
    <xf numFmtId="0" fontId="6" fillId="2" borderId="5" xfId="0" quotePrefix="1"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23" xfId="0" applyFont="1" applyFill="1" applyBorder="1" applyAlignment="1">
      <alignment horizontal="left" vertical="top"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cellXfs>
  <cellStyles count="10">
    <cellStyle name="Normal 2" xfId="2" xr:uid="{00000000-0005-0000-0000-000002000000}"/>
    <cellStyle name="Normal 3 2" xfId="3" xr:uid="{00000000-0005-0000-0000-000003000000}"/>
    <cellStyle name="Normal 3 2 2" xfId="7" xr:uid="{00000000-0005-0000-0000-000004000000}"/>
    <cellStyle name="Normal 3 2 4" xfId="4" xr:uid="{00000000-0005-0000-0000-000005000000}"/>
    <cellStyle name="Normal 3 2 4 3" xfId="6" xr:uid="{00000000-0005-0000-0000-000006000000}"/>
    <cellStyle name="Normal 3 4" xfId="8" xr:uid="{00000000-0005-0000-0000-000007000000}"/>
    <cellStyle name="Normal 5 2" xfId="5" xr:uid="{00000000-0005-0000-0000-000008000000}"/>
    <cellStyle name="Обычный" xfId="0" builtinId="0"/>
    <cellStyle name="Процентный" xfId="9" builtinId="5"/>
    <cellStyle name="Финансовый" xfId="1" builtinId="3"/>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J17"/>
  <sheetViews>
    <sheetView view="pageBreakPreview" topLeftCell="A10" zoomScaleNormal="100" zoomScaleSheetLayoutView="100" workbookViewId="0">
      <selection activeCell="B17" sqref="B17:C17"/>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4.42578125" style="1" customWidth="1"/>
    <col min="12" max="12" width="9.140625" style="1"/>
    <col min="13" max="17" width="18.7109375" style="1" customWidth="1"/>
    <col min="18" max="16384" width="9.140625" style="1"/>
  </cols>
  <sheetData>
    <row r="1" spans="1:10" s="29" customFormat="1" ht="30.75" customHeight="1" x14ac:dyDescent="0.25">
      <c r="A1" s="33" t="s">
        <v>41</v>
      </c>
      <c r="B1" s="33"/>
      <c r="C1" s="33"/>
      <c r="D1" s="33"/>
      <c r="E1" s="33"/>
      <c r="F1" s="33"/>
      <c r="G1" s="33"/>
      <c r="H1" s="33"/>
      <c r="I1" s="33"/>
      <c r="J1" s="33"/>
    </row>
    <row r="2" spans="1:10" ht="33" customHeight="1" x14ac:dyDescent="0.25">
      <c r="A2" s="35" t="s">
        <v>2</v>
      </c>
      <c r="B2" s="35"/>
      <c r="C2" s="35" t="s">
        <v>1</v>
      </c>
      <c r="D2" s="35"/>
      <c r="E2" s="35"/>
      <c r="F2" s="35" t="s">
        <v>3</v>
      </c>
      <c r="G2" s="35"/>
      <c r="H2" s="35"/>
      <c r="I2" s="35"/>
      <c r="J2" s="35"/>
    </row>
    <row r="3" spans="1:10" ht="27" customHeight="1" x14ac:dyDescent="0.25">
      <c r="A3" s="38" t="s">
        <v>185</v>
      </c>
      <c r="B3" s="38"/>
      <c r="C3" s="38" t="s">
        <v>44</v>
      </c>
      <c r="D3" s="38"/>
      <c r="E3" s="38"/>
      <c r="F3" s="38" t="s">
        <v>183</v>
      </c>
      <c r="G3" s="38"/>
      <c r="H3" s="38"/>
      <c r="I3" s="38"/>
      <c r="J3" s="38"/>
    </row>
    <row r="4" spans="1:10" ht="8.1" customHeight="1" x14ac:dyDescent="0.25">
      <c r="A4" s="36"/>
      <c r="B4" s="36"/>
      <c r="C4" s="36"/>
      <c r="D4" s="36"/>
      <c r="E4" s="36"/>
      <c r="F4" s="36"/>
      <c r="G4" s="36"/>
      <c r="H4" s="36"/>
      <c r="I4" s="36"/>
      <c r="J4" s="36"/>
    </row>
    <row r="5" spans="1:10" ht="36" customHeight="1" x14ac:dyDescent="0.25">
      <c r="A5" s="35" t="s">
        <v>4</v>
      </c>
      <c r="B5" s="35"/>
      <c r="C5" s="39" t="s">
        <v>184</v>
      </c>
      <c r="D5" s="39"/>
      <c r="E5" s="39"/>
      <c r="F5" s="35" t="s">
        <v>5</v>
      </c>
      <c r="G5" s="2" t="s">
        <v>37</v>
      </c>
      <c r="H5" s="2" t="s">
        <v>38</v>
      </c>
      <c r="I5" s="2" t="s">
        <v>39</v>
      </c>
      <c r="J5" s="2" t="s">
        <v>40</v>
      </c>
    </row>
    <row r="6" spans="1:10" ht="18" customHeight="1" x14ac:dyDescent="0.25">
      <c r="A6" s="37"/>
      <c r="B6" s="37"/>
      <c r="C6" s="38"/>
      <c r="D6" s="38"/>
      <c r="E6" s="38"/>
      <c r="F6" s="37"/>
      <c r="G6" s="7">
        <f>'06 02 01'!G6+'06 02 02'!G6+'06 02 03'!G6+'06 02 04'!G6+'06 02 06'!G6+'06 02 07'!G6+'06 02 08'!G6+'06 02 10'!G6+'06 02 11'!G6+'06 02 12'!G6</f>
        <v>10718413</v>
      </c>
      <c r="H6" s="7">
        <f>'06 02 01'!H6+'06 02 02'!H6+'06 02 03'!H6+'06 02 04'!H6+'06 02 06'!H6+'06 02 07'!H6+'06 02 08'!H6+'06 02 10'!H6+'06 02 11'!H6+'06 02 12'!H6</f>
        <v>11350234</v>
      </c>
      <c r="I6" s="7">
        <f>'06 02 01'!I6+'06 02 02'!I6+'06 02 03'!I6+'06 02 04'!I6+'06 02 06'!I6+'06 02 07'!I6+'06 02 08'!I6+'06 02 10'!I6+'06 02 11'!I6+'06 02 12'!I6</f>
        <v>11857679</v>
      </c>
      <c r="J6" s="7">
        <f>'06 02 01'!J6+'06 02 02'!J6+'06 02 03'!J6+'06 02 04'!J6+'06 02 06'!J6+'06 02 07'!J6+'06 02 08'!J6+'06 02 10'!J6+'06 02 11'!J6+'06 02 12'!J6</f>
        <v>12171978.700000001</v>
      </c>
    </row>
    <row r="7" spans="1:10" ht="8.1" customHeight="1" x14ac:dyDescent="0.25">
      <c r="A7" s="36"/>
      <c r="B7" s="36"/>
      <c r="C7" s="36"/>
      <c r="D7" s="36"/>
      <c r="E7" s="36"/>
      <c r="F7" s="36"/>
      <c r="G7" s="36"/>
      <c r="H7" s="36"/>
      <c r="I7" s="36"/>
      <c r="J7" s="36"/>
    </row>
    <row r="8" spans="1:10" ht="33.75" customHeight="1" x14ac:dyDescent="0.25">
      <c r="A8" s="35" t="s">
        <v>6</v>
      </c>
      <c r="B8" s="35"/>
      <c r="C8" s="34" t="s">
        <v>186</v>
      </c>
      <c r="D8" s="34"/>
      <c r="E8" s="34"/>
      <c r="F8" s="34"/>
      <c r="G8" s="34"/>
      <c r="H8" s="34"/>
      <c r="I8" s="34"/>
      <c r="J8" s="34"/>
    </row>
    <row r="9" spans="1:10" ht="246" customHeight="1" x14ac:dyDescent="0.25">
      <c r="A9" s="42" t="s">
        <v>7</v>
      </c>
      <c r="B9" s="43"/>
      <c r="C9" s="44" t="s">
        <v>187</v>
      </c>
      <c r="D9" s="44"/>
      <c r="E9" s="44"/>
      <c r="F9" s="44"/>
      <c r="G9" s="44"/>
      <c r="H9" s="44"/>
      <c r="I9" s="44"/>
      <c r="J9" s="44"/>
    </row>
    <row r="10" spans="1:10" ht="42" customHeight="1" x14ac:dyDescent="0.25">
      <c r="A10" s="46" t="s">
        <v>8</v>
      </c>
      <c r="B10" s="46"/>
      <c r="C10" s="47" t="s">
        <v>188</v>
      </c>
      <c r="D10" s="48"/>
      <c r="E10" s="48"/>
      <c r="F10" s="48"/>
      <c r="G10" s="48"/>
      <c r="H10" s="48"/>
      <c r="I10" s="48"/>
      <c r="J10" s="48"/>
    </row>
    <row r="11" spans="1:10" ht="8.1" customHeight="1" x14ac:dyDescent="0.25">
      <c r="A11" s="36"/>
      <c r="B11" s="36"/>
      <c r="C11" s="36"/>
      <c r="D11" s="36"/>
      <c r="E11" s="36"/>
      <c r="F11" s="36"/>
      <c r="G11" s="36"/>
      <c r="H11" s="36"/>
      <c r="I11" s="36"/>
      <c r="J11" s="36"/>
    </row>
    <row r="12" spans="1:10" ht="41.25" customHeight="1" x14ac:dyDescent="0.25">
      <c r="A12" s="35" t="s">
        <v>9</v>
      </c>
      <c r="B12" s="35" t="s">
        <v>10</v>
      </c>
      <c r="C12" s="35"/>
      <c r="D12" s="35" t="s">
        <v>11</v>
      </c>
      <c r="E12" s="35"/>
      <c r="F12" s="35"/>
      <c r="G12" s="35"/>
      <c r="H12" s="35"/>
      <c r="I12" s="49" t="s">
        <v>42</v>
      </c>
      <c r="J12" s="50"/>
    </row>
    <row r="13" spans="1:10" ht="48" customHeight="1" x14ac:dyDescent="0.25">
      <c r="A13" s="45"/>
      <c r="B13" s="45"/>
      <c r="C13" s="45"/>
      <c r="D13" s="3" t="s">
        <v>21</v>
      </c>
      <c r="E13" s="3" t="s">
        <v>22</v>
      </c>
      <c r="F13" s="3" t="s">
        <v>23</v>
      </c>
      <c r="G13" s="3" t="s">
        <v>24</v>
      </c>
      <c r="H13" s="3" t="s">
        <v>25</v>
      </c>
      <c r="I13" s="51"/>
      <c r="J13" s="52"/>
    </row>
    <row r="14" spans="1:10" ht="45" customHeight="1" x14ac:dyDescent="0.25">
      <c r="A14" s="8">
        <v>1</v>
      </c>
      <c r="B14" s="31" t="s">
        <v>51</v>
      </c>
      <c r="C14" s="32"/>
      <c r="D14" s="4">
        <v>31500</v>
      </c>
      <c r="E14" s="4">
        <v>33949</v>
      </c>
      <c r="F14" s="4">
        <v>37520</v>
      </c>
      <c r="G14" s="4">
        <v>38101</v>
      </c>
      <c r="H14" s="4">
        <v>38101</v>
      </c>
      <c r="I14" s="40" t="s">
        <v>191</v>
      </c>
      <c r="J14" s="41"/>
    </row>
    <row r="15" spans="1:10" ht="43.5" customHeight="1" x14ac:dyDescent="0.25">
      <c r="A15" s="8">
        <v>2</v>
      </c>
      <c r="B15" s="31" t="s">
        <v>190</v>
      </c>
      <c r="C15" s="32"/>
      <c r="D15" s="4">
        <v>14</v>
      </c>
      <c r="E15" s="4">
        <v>14</v>
      </c>
      <c r="F15" s="4">
        <v>14</v>
      </c>
      <c r="G15" s="4">
        <v>14</v>
      </c>
      <c r="H15" s="4">
        <v>14</v>
      </c>
      <c r="I15" s="40" t="s">
        <v>192</v>
      </c>
      <c r="J15" s="41"/>
    </row>
    <row r="16" spans="1:10" ht="54" customHeight="1" x14ac:dyDescent="0.25">
      <c r="A16" s="8">
        <v>3</v>
      </c>
      <c r="B16" s="31" t="s">
        <v>189</v>
      </c>
      <c r="C16" s="32"/>
      <c r="D16" s="4">
        <v>1747</v>
      </c>
      <c r="E16" s="4">
        <v>1847</v>
      </c>
      <c r="F16" s="4">
        <v>2000</v>
      </c>
      <c r="G16" s="4">
        <v>2231</v>
      </c>
      <c r="H16" s="4">
        <v>2231</v>
      </c>
      <c r="I16" s="40" t="s">
        <v>193</v>
      </c>
      <c r="J16" s="41"/>
    </row>
    <row r="17" spans="1:10" ht="78.75" customHeight="1" x14ac:dyDescent="0.25">
      <c r="A17" s="8">
        <v>4</v>
      </c>
      <c r="B17" s="31" t="s">
        <v>194</v>
      </c>
      <c r="C17" s="32"/>
      <c r="D17" s="30">
        <v>0.85</v>
      </c>
      <c r="E17" s="30">
        <v>0.85</v>
      </c>
      <c r="F17" s="30">
        <v>0.85</v>
      </c>
      <c r="G17" s="30">
        <v>0.85</v>
      </c>
      <c r="H17" s="30">
        <v>0.85</v>
      </c>
      <c r="I17" s="40" t="s">
        <v>193</v>
      </c>
      <c r="J17" s="41"/>
    </row>
  </sheetData>
  <mergeCells count="31">
    <mergeCell ref="B17:C17"/>
    <mergeCell ref="I14:J14"/>
    <mergeCell ref="A9:B9"/>
    <mergeCell ref="C9:J9"/>
    <mergeCell ref="A11:J11"/>
    <mergeCell ref="A12:A13"/>
    <mergeCell ref="A10:B10"/>
    <mergeCell ref="C10:J10"/>
    <mergeCell ref="D12:H12"/>
    <mergeCell ref="B12:C13"/>
    <mergeCell ref="I12:J13"/>
    <mergeCell ref="B15:C15"/>
    <mergeCell ref="B14:C14"/>
    <mergeCell ref="I15:J15"/>
    <mergeCell ref="I16:J16"/>
    <mergeCell ref="I17:J17"/>
    <mergeCell ref="B16:C16"/>
    <mergeCell ref="A1:J1"/>
    <mergeCell ref="C8:J8"/>
    <mergeCell ref="A8:B8"/>
    <mergeCell ref="A4:J4"/>
    <mergeCell ref="F5:F6"/>
    <mergeCell ref="A3:B3"/>
    <mergeCell ref="A2:B2"/>
    <mergeCell ref="C2:E2"/>
    <mergeCell ref="F2:J2"/>
    <mergeCell ref="C3:E3"/>
    <mergeCell ref="F3:J3"/>
    <mergeCell ref="A5:B6"/>
    <mergeCell ref="C5:E6"/>
    <mergeCell ref="A7:J7"/>
  </mergeCells>
  <pageMargins left="0.19685039370078741" right="0.19685039370078741" top="0.19685039370078741" bottom="0.19685039370078741" header="0.19685039370078741" footer="0.19685039370078741"/>
  <pageSetup paperSize="9" scale="85"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J26"/>
  <sheetViews>
    <sheetView view="pageBreakPreview" topLeftCell="A10" zoomScaleNormal="100" zoomScaleSheetLayoutView="100" workbookViewId="0">
      <selection activeCell="H14" sqref="H14:J14"/>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9" customFormat="1" ht="30.75" customHeight="1" x14ac:dyDescent="0.25">
      <c r="A1" s="33" t="s">
        <v>20</v>
      </c>
      <c r="B1" s="33"/>
      <c r="C1" s="33"/>
      <c r="D1" s="33"/>
      <c r="E1" s="33"/>
      <c r="F1" s="33"/>
      <c r="G1" s="33"/>
      <c r="H1" s="33"/>
      <c r="I1" s="33"/>
      <c r="J1" s="33"/>
    </row>
    <row r="2" spans="1:10" ht="30.75" customHeight="1" x14ac:dyDescent="0.25">
      <c r="A2" s="35" t="s">
        <v>12</v>
      </c>
      <c r="B2" s="35"/>
      <c r="C2" s="35" t="s">
        <v>0</v>
      </c>
      <c r="D2" s="35"/>
      <c r="E2" s="35"/>
      <c r="F2" s="35" t="s">
        <v>13</v>
      </c>
      <c r="G2" s="35"/>
      <c r="H2" s="35"/>
      <c r="I2" s="35"/>
      <c r="J2" s="35"/>
    </row>
    <row r="3" spans="1:10" ht="37.5" customHeight="1" x14ac:dyDescent="0.25">
      <c r="A3" s="82" t="s">
        <v>161</v>
      </c>
      <c r="B3" s="82"/>
      <c r="C3" s="44" t="s">
        <v>162</v>
      </c>
      <c r="D3" s="44"/>
      <c r="E3" s="44"/>
      <c r="F3" s="82" t="s">
        <v>44</v>
      </c>
      <c r="G3" s="82"/>
      <c r="H3" s="82"/>
      <c r="I3" s="82"/>
      <c r="J3" s="82"/>
    </row>
    <row r="4" spans="1:10" ht="8.1" customHeight="1" x14ac:dyDescent="0.25">
      <c r="A4" s="36"/>
      <c r="B4" s="36"/>
      <c r="C4" s="36"/>
      <c r="D4" s="36"/>
      <c r="E4" s="36"/>
      <c r="F4" s="36"/>
      <c r="G4" s="36"/>
      <c r="H4" s="36"/>
      <c r="I4" s="36"/>
      <c r="J4" s="36"/>
    </row>
    <row r="5" spans="1:10" ht="39.75" customHeight="1" x14ac:dyDescent="0.25">
      <c r="A5" s="35" t="s">
        <v>15</v>
      </c>
      <c r="B5" s="35"/>
      <c r="C5" s="34" t="s">
        <v>163</v>
      </c>
      <c r="D5" s="34"/>
      <c r="E5" s="34"/>
      <c r="F5" s="35" t="s">
        <v>14</v>
      </c>
      <c r="G5" s="2" t="s">
        <v>37</v>
      </c>
      <c r="H5" s="2" t="s">
        <v>38</v>
      </c>
      <c r="I5" s="2" t="s">
        <v>39</v>
      </c>
      <c r="J5" s="2" t="s">
        <v>40</v>
      </c>
    </row>
    <row r="6" spans="1:10" ht="24.75" customHeight="1" x14ac:dyDescent="0.25">
      <c r="A6" s="37"/>
      <c r="B6" s="37"/>
      <c r="C6" s="44"/>
      <c r="D6" s="44"/>
      <c r="E6" s="44"/>
      <c r="F6" s="37"/>
      <c r="G6" s="7">
        <f>H22</f>
        <v>99734</v>
      </c>
      <c r="H6" s="7">
        <v>99374</v>
      </c>
      <c r="I6" s="7">
        <v>99374</v>
      </c>
      <c r="J6" s="7">
        <v>99374</v>
      </c>
    </row>
    <row r="7" spans="1:10" ht="8.1" customHeight="1" x14ac:dyDescent="0.25">
      <c r="A7" s="36"/>
      <c r="B7" s="36"/>
      <c r="C7" s="36"/>
      <c r="D7" s="36"/>
      <c r="E7" s="36"/>
      <c r="F7" s="36"/>
      <c r="G7" s="36"/>
      <c r="H7" s="36"/>
      <c r="I7" s="36"/>
      <c r="J7" s="36"/>
    </row>
    <row r="8" spans="1:10" ht="53.25" customHeight="1" x14ac:dyDescent="0.25">
      <c r="A8" s="80" t="s">
        <v>16</v>
      </c>
      <c r="B8" s="80"/>
      <c r="C8" s="81" t="s">
        <v>164</v>
      </c>
      <c r="D8" s="81"/>
      <c r="E8" s="81"/>
      <c r="F8" s="81"/>
      <c r="G8" s="81"/>
      <c r="H8" s="81"/>
      <c r="I8" s="81"/>
      <c r="J8" s="81"/>
    </row>
    <row r="9" spans="1:10" ht="171" customHeight="1" x14ac:dyDescent="0.25">
      <c r="A9" s="53" t="s">
        <v>17</v>
      </c>
      <c r="B9" s="54"/>
      <c r="C9" s="55" t="s">
        <v>165</v>
      </c>
      <c r="D9" s="56"/>
      <c r="E9" s="56"/>
      <c r="F9" s="56"/>
      <c r="G9" s="56"/>
      <c r="H9" s="56"/>
      <c r="I9" s="56"/>
      <c r="J9" s="57"/>
    </row>
    <row r="10" spans="1:10" ht="45" customHeight="1" x14ac:dyDescent="0.25">
      <c r="A10" s="63" t="s">
        <v>18</v>
      </c>
      <c r="B10" s="63"/>
      <c r="C10" s="64" t="s">
        <v>166</v>
      </c>
      <c r="D10" s="65"/>
      <c r="E10" s="65"/>
      <c r="F10" s="65"/>
      <c r="G10" s="65"/>
      <c r="H10" s="65"/>
      <c r="I10" s="65"/>
      <c r="J10" s="65"/>
    </row>
    <row r="11" spans="1:10" ht="8.1" customHeight="1" x14ac:dyDescent="0.25">
      <c r="A11" s="36"/>
      <c r="B11" s="36"/>
      <c r="C11" s="36"/>
      <c r="D11" s="36"/>
      <c r="E11" s="36"/>
      <c r="F11" s="36"/>
      <c r="G11" s="36"/>
      <c r="H11" s="36"/>
      <c r="I11" s="36"/>
      <c r="J11" s="36"/>
    </row>
    <row r="12" spans="1:10" ht="20.25" customHeight="1" x14ac:dyDescent="0.25">
      <c r="A12" s="35" t="s">
        <v>9</v>
      </c>
      <c r="B12" s="35" t="s">
        <v>19</v>
      </c>
      <c r="C12" s="35"/>
      <c r="D12" s="35"/>
      <c r="E12" s="35"/>
      <c r="F12" s="35" t="s">
        <v>11</v>
      </c>
      <c r="G12" s="35"/>
      <c r="H12" s="49" t="s">
        <v>42</v>
      </c>
      <c r="I12" s="66"/>
      <c r="J12" s="50"/>
    </row>
    <row r="13" spans="1:10" ht="32.25" customHeight="1" x14ac:dyDescent="0.25">
      <c r="A13" s="45"/>
      <c r="B13" s="45"/>
      <c r="C13" s="45"/>
      <c r="D13" s="45"/>
      <c r="E13" s="45"/>
      <c r="F13" s="23" t="s">
        <v>21</v>
      </c>
      <c r="G13" s="23" t="s">
        <v>22</v>
      </c>
      <c r="H13" s="51"/>
      <c r="I13" s="67"/>
      <c r="J13" s="52"/>
    </row>
    <row r="14" spans="1:10" ht="32.25" customHeight="1" x14ac:dyDescent="0.25">
      <c r="A14" s="4">
        <v>1</v>
      </c>
      <c r="B14" s="62" t="s">
        <v>168</v>
      </c>
      <c r="C14" s="62"/>
      <c r="D14" s="62"/>
      <c r="E14" s="62"/>
      <c r="F14" s="4">
        <v>48</v>
      </c>
      <c r="G14" s="4">
        <v>102</v>
      </c>
      <c r="H14" s="40" t="s">
        <v>196</v>
      </c>
      <c r="I14" s="61"/>
      <c r="J14" s="61"/>
    </row>
    <row r="15" spans="1:10" ht="8.1" customHeight="1" x14ac:dyDescent="0.25">
      <c r="A15" s="36"/>
      <c r="B15" s="36"/>
      <c r="C15" s="36"/>
      <c r="D15" s="36"/>
      <c r="E15" s="36"/>
      <c r="F15" s="36"/>
      <c r="G15" s="36"/>
      <c r="H15" s="36"/>
      <c r="I15" s="36"/>
      <c r="J15" s="36"/>
    </row>
    <row r="16" spans="1:10" ht="30" customHeight="1" x14ac:dyDescent="0.25">
      <c r="A16" s="35" t="s">
        <v>9</v>
      </c>
      <c r="B16" s="35" t="s">
        <v>26</v>
      </c>
      <c r="C16" s="35"/>
      <c r="D16" s="35"/>
      <c r="E16" s="35" t="s">
        <v>27</v>
      </c>
      <c r="F16" s="35"/>
      <c r="G16" s="35"/>
      <c r="H16" s="35" t="s">
        <v>30</v>
      </c>
      <c r="I16" s="35" t="s">
        <v>31</v>
      </c>
      <c r="J16" s="35"/>
    </row>
    <row r="17" spans="1:10" ht="32.25" customHeight="1" x14ac:dyDescent="0.25">
      <c r="A17" s="45"/>
      <c r="B17" s="45"/>
      <c r="C17" s="45"/>
      <c r="D17" s="45"/>
      <c r="E17" s="23" t="s">
        <v>28</v>
      </c>
      <c r="F17" s="23" t="s">
        <v>29</v>
      </c>
      <c r="G17" s="23" t="s">
        <v>34</v>
      </c>
      <c r="H17" s="45"/>
      <c r="I17" s="23" t="s">
        <v>32</v>
      </c>
      <c r="J17" s="23" t="s">
        <v>33</v>
      </c>
    </row>
    <row r="18" spans="1:10" s="13" customFormat="1" ht="27.75" customHeight="1" x14ac:dyDescent="0.25">
      <c r="A18" s="9">
        <v>1</v>
      </c>
      <c r="B18" s="83" t="s">
        <v>169</v>
      </c>
      <c r="C18" s="84"/>
      <c r="D18" s="85"/>
      <c r="E18" s="5" t="s">
        <v>130</v>
      </c>
      <c r="F18" s="9">
        <v>12</v>
      </c>
      <c r="G18" s="20">
        <f t="shared" ref="G18:G21" si="0">H18/F18</f>
        <v>1200</v>
      </c>
      <c r="H18" s="9">
        <f t="shared" ref="H18:H21" si="1">I18+J18</f>
        <v>14400</v>
      </c>
      <c r="I18" s="9">
        <v>14400</v>
      </c>
      <c r="J18" s="15"/>
    </row>
    <row r="19" spans="1:10" s="13" customFormat="1" ht="44.25" customHeight="1" x14ac:dyDescent="0.25">
      <c r="A19" s="9">
        <v>2</v>
      </c>
      <c r="B19" s="83" t="s">
        <v>170</v>
      </c>
      <c r="C19" s="84"/>
      <c r="D19" s="85"/>
      <c r="E19" s="5" t="s">
        <v>130</v>
      </c>
      <c r="F19" s="9">
        <v>30</v>
      </c>
      <c r="G19" s="20">
        <f t="shared" si="0"/>
        <v>281.26666666666665</v>
      </c>
      <c r="H19" s="9">
        <f t="shared" si="1"/>
        <v>8438</v>
      </c>
      <c r="I19" s="9">
        <v>8438</v>
      </c>
      <c r="J19" s="15"/>
    </row>
    <row r="20" spans="1:10" s="13" customFormat="1" ht="35.25" customHeight="1" x14ac:dyDescent="0.25">
      <c r="A20" s="9">
        <v>3</v>
      </c>
      <c r="B20" s="83" t="s">
        <v>171</v>
      </c>
      <c r="C20" s="84"/>
      <c r="D20" s="85"/>
      <c r="E20" s="5" t="s">
        <v>173</v>
      </c>
      <c r="F20" s="9">
        <v>1800</v>
      </c>
      <c r="G20" s="20">
        <f t="shared" si="0"/>
        <v>12</v>
      </c>
      <c r="H20" s="9">
        <f t="shared" si="1"/>
        <v>21600</v>
      </c>
      <c r="I20" s="9">
        <v>21600</v>
      </c>
      <c r="J20" s="15"/>
    </row>
    <row r="21" spans="1:10" s="13" customFormat="1" ht="48.75" customHeight="1" x14ac:dyDescent="0.25">
      <c r="A21" s="9">
        <v>4</v>
      </c>
      <c r="B21" s="83" t="s">
        <v>172</v>
      </c>
      <c r="C21" s="84"/>
      <c r="D21" s="85"/>
      <c r="E21" s="5" t="s">
        <v>130</v>
      </c>
      <c r="F21" s="9">
        <v>48</v>
      </c>
      <c r="G21" s="20">
        <f t="shared" si="0"/>
        <v>1152</v>
      </c>
      <c r="H21" s="9">
        <f t="shared" si="1"/>
        <v>55296</v>
      </c>
      <c r="I21" s="9">
        <v>55296</v>
      </c>
      <c r="J21" s="15"/>
    </row>
    <row r="22" spans="1:10" ht="21" customHeight="1" x14ac:dyDescent="0.25">
      <c r="A22" s="69" t="s">
        <v>35</v>
      </c>
      <c r="B22" s="70"/>
      <c r="C22" s="70"/>
      <c r="D22" s="71"/>
      <c r="E22" s="72"/>
      <c r="F22" s="73"/>
      <c r="G22" s="74"/>
      <c r="H22" s="6">
        <f>SUM(H18:H21)</f>
        <v>99734</v>
      </c>
      <c r="I22" s="6">
        <f>SUM(I18:I21)</f>
        <v>99734</v>
      </c>
      <c r="J22" s="6">
        <f>SUM(J18:J21)</f>
        <v>0</v>
      </c>
    </row>
    <row r="23" spans="1:10" ht="8.1" customHeight="1" x14ac:dyDescent="0.25">
      <c r="A23" s="36"/>
      <c r="B23" s="36"/>
      <c r="C23" s="36"/>
      <c r="D23" s="36"/>
      <c r="E23" s="36"/>
      <c r="F23" s="36"/>
      <c r="G23" s="36"/>
      <c r="H23" s="36"/>
      <c r="I23" s="36"/>
      <c r="J23" s="36"/>
    </row>
    <row r="24" spans="1:10" ht="20.25" customHeight="1" x14ac:dyDescent="0.25">
      <c r="A24" s="21" t="s">
        <v>9</v>
      </c>
      <c r="B24" s="75" t="s">
        <v>36</v>
      </c>
      <c r="C24" s="75"/>
      <c r="D24" s="75"/>
      <c r="E24" s="75"/>
      <c r="F24" s="75"/>
      <c r="G24" s="75"/>
      <c r="H24" s="75"/>
      <c r="I24" s="75"/>
      <c r="J24" s="75"/>
    </row>
    <row r="25" spans="1:10" ht="89.25" customHeight="1" x14ac:dyDescent="0.25">
      <c r="A25" s="16">
        <v>1</v>
      </c>
      <c r="B25" s="78" t="s">
        <v>167</v>
      </c>
      <c r="C25" s="79"/>
      <c r="D25" s="79"/>
      <c r="E25" s="79"/>
      <c r="F25" s="79"/>
      <c r="G25" s="79"/>
      <c r="H25" s="79"/>
      <c r="I25" s="79"/>
      <c r="J25" s="79"/>
    </row>
    <row r="26" spans="1:10" ht="30.75" customHeight="1" x14ac:dyDescent="0.25">
      <c r="A26" s="22"/>
      <c r="B26" s="68"/>
      <c r="C26" s="68"/>
      <c r="D26" s="68"/>
      <c r="E26" s="68"/>
      <c r="F26" s="68"/>
      <c r="G26" s="68"/>
      <c r="H26" s="68"/>
      <c r="I26" s="68"/>
      <c r="J26" s="68"/>
    </row>
  </sheetData>
  <mergeCells count="41">
    <mergeCell ref="B18:D18"/>
    <mergeCell ref="B25:J25"/>
    <mergeCell ref="B26:J26"/>
    <mergeCell ref="A22:D22"/>
    <mergeCell ref="E22:G22"/>
    <mergeCell ref="A23:J23"/>
    <mergeCell ref="B24:J24"/>
    <mergeCell ref="B19:D19"/>
    <mergeCell ref="B20:D20"/>
    <mergeCell ref="B21:D21"/>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25"/>
  <sheetViews>
    <sheetView tabSelected="1" view="pageBreakPreview" topLeftCell="A10" zoomScaleNormal="100" zoomScaleSheetLayoutView="100" workbookViewId="0">
      <selection activeCell="F26" sqref="F26"/>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9" customFormat="1" ht="30.75" customHeight="1" x14ac:dyDescent="0.25">
      <c r="A1" s="33" t="s">
        <v>20</v>
      </c>
      <c r="B1" s="33"/>
      <c r="C1" s="33"/>
      <c r="D1" s="33"/>
      <c r="E1" s="33"/>
      <c r="F1" s="33"/>
      <c r="G1" s="33"/>
      <c r="H1" s="33"/>
      <c r="I1" s="33"/>
      <c r="J1" s="33"/>
    </row>
    <row r="2" spans="1:10" ht="30.75" customHeight="1" x14ac:dyDescent="0.25">
      <c r="A2" s="35" t="s">
        <v>12</v>
      </c>
      <c r="B2" s="35"/>
      <c r="C2" s="35" t="s">
        <v>0</v>
      </c>
      <c r="D2" s="35"/>
      <c r="E2" s="35"/>
      <c r="F2" s="35" t="s">
        <v>13</v>
      </c>
      <c r="G2" s="35"/>
      <c r="H2" s="35"/>
      <c r="I2" s="35"/>
      <c r="J2" s="35"/>
    </row>
    <row r="3" spans="1:10" ht="37.5" customHeight="1" x14ac:dyDescent="0.25">
      <c r="A3" s="82" t="s">
        <v>174</v>
      </c>
      <c r="B3" s="82"/>
      <c r="C3" s="44" t="s">
        <v>175</v>
      </c>
      <c r="D3" s="44"/>
      <c r="E3" s="44"/>
      <c r="F3" s="82" t="s">
        <v>44</v>
      </c>
      <c r="G3" s="82"/>
      <c r="H3" s="82"/>
      <c r="I3" s="82"/>
      <c r="J3" s="82"/>
    </row>
    <row r="4" spans="1:10" ht="8.1" customHeight="1" x14ac:dyDescent="0.25">
      <c r="A4" s="36"/>
      <c r="B4" s="36"/>
      <c r="C4" s="36"/>
      <c r="D4" s="36"/>
      <c r="E4" s="36"/>
      <c r="F4" s="36"/>
      <c r="G4" s="36"/>
      <c r="H4" s="36"/>
      <c r="I4" s="36"/>
      <c r="J4" s="36"/>
    </row>
    <row r="5" spans="1:10" ht="39.75" customHeight="1" x14ac:dyDescent="0.25">
      <c r="A5" s="35" t="s">
        <v>15</v>
      </c>
      <c r="B5" s="35"/>
      <c r="C5" s="34" t="s">
        <v>46</v>
      </c>
      <c r="D5" s="34"/>
      <c r="E5" s="34"/>
      <c r="F5" s="35" t="s">
        <v>14</v>
      </c>
      <c r="G5" s="2" t="s">
        <v>37</v>
      </c>
      <c r="H5" s="2" t="s">
        <v>38</v>
      </c>
      <c r="I5" s="2" t="s">
        <v>39</v>
      </c>
      <c r="J5" s="2" t="s">
        <v>40</v>
      </c>
    </row>
    <row r="6" spans="1:10" ht="24.75" customHeight="1" x14ac:dyDescent="0.25">
      <c r="A6" s="37"/>
      <c r="B6" s="37"/>
      <c r="C6" s="44"/>
      <c r="D6" s="44"/>
      <c r="E6" s="44"/>
      <c r="F6" s="37"/>
      <c r="G6" s="7">
        <f>H21</f>
        <v>48000</v>
      </c>
      <c r="H6" s="7">
        <v>48000</v>
      </c>
      <c r="I6" s="7">
        <v>48000</v>
      </c>
      <c r="J6" s="7">
        <v>48000</v>
      </c>
    </row>
    <row r="7" spans="1:10" ht="8.1" customHeight="1" x14ac:dyDescent="0.25">
      <c r="A7" s="36"/>
      <c r="B7" s="36"/>
      <c r="C7" s="36"/>
      <c r="D7" s="36"/>
      <c r="E7" s="36"/>
      <c r="F7" s="36"/>
      <c r="G7" s="36"/>
      <c r="H7" s="36"/>
      <c r="I7" s="36"/>
      <c r="J7" s="36"/>
    </row>
    <row r="8" spans="1:10" ht="53.25" customHeight="1" x14ac:dyDescent="0.25">
      <c r="A8" s="80" t="s">
        <v>16</v>
      </c>
      <c r="B8" s="80"/>
      <c r="C8" s="81" t="s">
        <v>176</v>
      </c>
      <c r="D8" s="81"/>
      <c r="E8" s="81"/>
      <c r="F8" s="81"/>
      <c r="G8" s="81"/>
      <c r="H8" s="81"/>
      <c r="I8" s="81"/>
      <c r="J8" s="81"/>
    </row>
    <row r="9" spans="1:10" ht="183" customHeight="1" x14ac:dyDescent="0.25">
      <c r="A9" s="53" t="s">
        <v>17</v>
      </c>
      <c r="B9" s="54"/>
      <c r="C9" s="55" t="s">
        <v>177</v>
      </c>
      <c r="D9" s="56"/>
      <c r="E9" s="56"/>
      <c r="F9" s="56"/>
      <c r="G9" s="56"/>
      <c r="H9" s="56"/>
      <c r="I9" s="56"/>
      <c r="J9" s="57"/>
    </row>
    <row r="10" spans="1:10" ht="106.5" customHeight="1" x14ac:dyDescent="0.25">
      <c r="A10" s="89"/>
      <c r="B10" s="90"/>
      <c r="C10" s="55" t="s">
        <v>178</v>
      </c>
      <c r="D10" s="56"/>
      <c r="E10" s="56"/>
      <c r="F10" s="56"/>
      <c r="G10" s="56"/>
      <c r="H10" s="56"/>
      <c r="I10" s="56"/>
      <c r="J10" s="57"/>
    </row>
    <row r="11" spans="1:10" ht="45" customHeight="1" x14ac:dyDescent="0.25">
      <c r="A11" s="63" t="s">
        <v>18</v>
      </c>
      <c r="B11" s="63"/>
      <c r="C11" s="64" t="s">
        <v>179</v>
      </c>
      <c r="D11" s="65"/>
      <c r="E11" s="65"/>
      <c r="F11" s="65"/>
      <c r="G11" s="65"/>
      <c r="H11" s="65"/>
      <c r="I11" s="65"/>
      <c r="J11" s="65"/>
    </row>
    <row r="12" spans="1:10" ht="8.1" customHeight="1" x14ac:dyDescent="0.25">
      <c r="A12" s="36"/>
      <c r="B12" s="36"/>
      <c r="C12" s="36"/>
      <c r="D12" s="36"/>
      <c r="E12" s="36"/>
      <c r="F12" s="36"/>
      <c r="G12" s="36"/>
      <c r="H12" s="36"/>
      <c r="I12" s="36"/>
      <c r="J12" s="36"/>
    </row>
    <row r="13" spans="1:10" ht="20.25" customHeight="1" x14ac:dyDescent="0.25">
      <c r="A13" s="35" t="s">
        <v>9</v>
      </c>
      <c r="B13" s="35" t="s">
        <v>19</v>
      </c>
      <c r="C13" s="35"/>
      <c r="D13" s="35"/>
      <c r="E13" s="35"/>
      <c r="F13" s="35" t="s">
        <v>11</v>
      </c>
      <c r="G13" s="35"/>
      <c r="H13" s="49" t="s">
        <v>42</v>
      </c>
      <c r="I13" s="66"/>
      <c r="J13" s="50"/>
    </row>
    <row r="14" spans="1:10" ht="32.25" customHeight="1" x14ac:dyDescent="0.25">
      <c r="A14" s="45"/>
      <c r="B14" s="45"/>
      <c r="C14" s="45"/>
      <c r="D14" s="45"/>
      <c r="E14" s="45"/>
      <c r="F14" s="23" t="s">
        <v>21</v>
      </c>
      <c r="G14" s="23" t="s">
        <v>22</v>
      </c>
      <c r="H14" s="51"/>
      <c r="I14" s="67"/>
      <c r="J14" s="52"/>
    </row>
    <row r="15" spans="1:10" ht="32.25" customHeight="1" x14ac:dyDescent="0.25">
      <c r="A15" s="4">
        <v>1</v>
      </c>
      <c r="B15" s="62" t="s">
        <v>180</v>
      </c>
      <c r="C15" s="62"/>
      <c r="D15" s="62"/>
      <c r="E15" s="62"/>
      <c r="F15" s="4">
        <v>10</v>
      </c>
      <c r="G15" s="4">
        <v>10</v>
      </c>
      <c r="H15" s="40" t="s">
        <v>196</v>
      </c>
      <c r="I15" s="61"/>
      <c r="J15" s="61"/>
    </row>
    <row r="16" spans="1:10" ht="32.25" customHeight="1" x14ac:dyDescent="0.25">
      <c r="A16" s="4">
        <v>2</v>
      </c>
      <c r="B16" s="62" t="s">
        <v>181</v>
      </c>
      <c r="C16" s="62"/>
      <c r="D16" s="62"/>
      <c r="E16" s="62"/>
      <c r="F16" s="4">
        <v>50</v>
      </c>
      <c r="G16" s="4">
        <v>40</v>
      </c>
      <c r="H16" s="40" t="s">
        <v>196</v>
      </c>
      <c r="I16" s="61"/>
      <c r="J16" s="61"/>
    </row>
    <row r="17" spans="1:10" ht="8.1" customHeight="1" x14ac:dyDescent="0.25">
      <c r="A17" s="36"/>
      <c r="B17" s="36"/>
      <c r="C17" s="36"/>
      <c r="D17" s="36"/>
      <c r="E17" s="36"/>
      <c r="F17" s="36"/>
      <c r="G17" s="36"/>
      <c r="H17" s="36"/>
      <c r="I17" s="36"/>
      <c r="J17" s="36"/>
    </row>
    <row r="18" spans="1:10" ht="30" customHeight="1" x14ac:dyDescent="0.25">
      <c r="A18" s="35" t="s">
        <v>9</v>
      </c>
      <c r="B18" s="35" t="s">
        <v>26</v>
      </c>
      <c r="C18" s="35"/>
      <c r="D18" s="35"/>
      <c r="E18" s="35" t="s">
        <v>27</v>
      </c>
      <c r="F18" s="35"/>
      <c r="G18" s="35"/>
      <c r="H18" s="35" t="s">
        <v>30</v>
      </c>
      <c r="I18" s="35" t="s">
        <v>31</v>
      </c>
      <c r="J18" s="35"/>
    </row>
    <row r="19" spans="1:10" ht="32.25" customHeight="1" x14ac:dyDescent="0.25">
      <c r="A19" s="45"/>
      <c r="B19" s="45"/>
      <c r="C19" s="45"/>
      <c r="D19" s="45"/>
      <c r="E19" s="23" t="s">
        <v>28</v>
      </c>
      <c r="F19" s="23" t="s">
        <v>29</v>
      </c>
      <c r="G19" s="23" t="s">
        <v>34</v>
      </c>
      <c r="H19" s="45"/>
      <c r="I19" s="23" t="s">
        <v>32</v>
      </c>
      <c r="J19" s="23" t="s">
        <v>33</v>
      </c>
    </row>
    <row r="20" spans="1:10" s="13" customFormat="1" ht="35.25" customHeight="1" x14ac:dyDescent="0.25">
      <c r="A20" s="9">
        <v>1</v>
      </c>
      <c r="B20" s="83" t="s">
        <v>182</v>
      </c>
      <c r="C20" s="84"/>
      <c r="D20" s="85"/>
      <c r="E20" s="5" t="s">
        <v>130</v>
      </c>
      <c r="F20" s="9">
        <v>40</v>
      </c>
      <c r="G20" s="20">
        <f t="shared" ref="G20" si="0">H20/F20</f>
        <v>1200</v>
      </c>
      <c r="H20" s="9">
        <f t="shared" ref="H20" si="1">I20+J20</f>
        <v>48000</v>
      </c>
      <c r="I20" s="9">
        <v>48000</v>
      </c>
      <c r="J20" s="15"/>
    </row>
    <row r="21" spans="1:10" ht="21" customHeight="1" x14ac:dyDescent="0.25">
      <c r="A21" s="69" t="s">
        <v>35</v>
      </c>
      <c r="B21" s="70"/>
      <c r="C21" s="70"/>
      <c r="D21" s="71"/>
      <c r="E21" s="72"/>
      <c r="F21" s="73"/>
      <c r="G21" s="74"/>
      <c r="H21" s="6">
        <f>SUM(H20:H20)</f>
        <v>48000</v>
      </c>
      <c r="I21" s="6">
        <f>SUM(I20:I20)</f>
        <v>48000</v>
      </c>
      <c r="J21" s="6">
        <f>SUM(J20:J20)</f>
        <v>0</v>
      </c>
    </row>
    <row r="22" spans="1:10" ht="8.1" customHeight="1" x14ac:dyDescent="0.25">
      <c r="A22" s="36"/>
      <c r="B22" s="36"/>
      <c r="C22" s="36"/>
      <c r="D22" s="36"/>
      <c r="E22" s="36"/>
      <c r="F22" s="36"/>
      <c r="G22" s="36"/>
      <c r="H22" s="36"/>
      <c r="I22" s="36"/>
      <c r="J22" s="36"/>
    </row>
    <row r="23" spans="1:10" ht="20.25" customHeight="1" x14ac:dyDescent="0.25">
      <c r="A23" s="21" t="s">
        <v>9</v>
      </c>
      <c r="B23" s="75" t="s">
        <v>36</v>
      </c>
      <c r="C23" s="75"/>
      <c r="D23" s="75"/>
      <c r="E23" s="75"/>
      <c r="F23" s="75"/>
      <c r="G23" s="75"/>
      <c r="H23" s="75"/>
      <c r="I23" s="75"/>
      <c r="J23" s="75"/>
    </row>
    <row r="24" spans="1:10" ht="24" customHeight="1" x14ac:dyDescent="0.25">
      <c r="A24" s="16">
        <v>1</v>
      </c>
      <c r="B24" s="78"/>
      <c r="C24" s="79"/>
      <c r="D24" s="79"/>
      <c r="E24" s="79"/>
      <c r="F24" s="79"/>
      <c r="G24" s="79"/>
      <c r="H24" s="79"/>
      <c r="I24" s="79"/>
      <c r="J24" s="79"/>
    </row>
    <row r="25" spans="1:10" ht="30.75" customHeight="1" x14ac:dyDescent="0.25">
      <c r="A25" s="22"/>
      <c r="B25" s="68"/>
      <c r="C25" s="68"/>
      <c r="D25" s="68"/>
      <c r="E25" s="68"/>
      <c r="F25" s="68"/>
      <c r="G25" s="68"/>
      <c r="H25" s="68"/>
      <c r="I25" s="68"/>
      <c r="J25" s="68"/>
    </row>
  </sheetData>
  <mergeCells count="41">
    <mergeCell ref="B24:J24"/>
    <mergeCell ref="B25:J25"/>
    <mergeCell ref="B20:D20"/>
    <mergeCell ref="A21:D21"/>
    <mergeCell ref="E21:G21"/>
    <mergeCell ref="A22:J22"/>
    <mergeCell ref="B23:J23"/>
    <mergeCell ref="A17:J17"/>
    <mergeCell ref="A18:A19"/>
    <mergeCell ref="B18:D19"/>
    <mergeCell ref="E18:G18"/>
    <mergeCell ref="H18:H19"/>
    <mergeCell ref="I18:J18"/>
    <mergeCell ref="B16:E16"/>
    <mergeCell ref="A9:B10"/>
    <mergeCell ref="C9:J9"/>
    <mergeCell ref="C10:J10"/>
    <mergeCell ref="A11:B11"/>
    <mergeCell ref="C11:J11"/>
    <mergeCell ref="A12:J12"/>
    <mergeCell ref="A13:A14"/>
    <mergeCell ref="B13:E14"/>
    <mergeCell ref="F13:G13"/>
    <mergeCell ref="H13:J14"/>
    <mergeCell ref="B15:E15"/>
    <mergeCell ref="H15:J15"/>
    <mergeCell ref="H16:J16"/>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40"/>
  <sheetViews>
    <sheetView view="pageBreakPreview" zoomScaleNormal="100" zoomScaleSheetLayoutView="100" workbookViewId="0">
      <selection activeCell="B19" sqref="B19:D19"/>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1" s="29" customFormat="1" ht="30.75" customHeight="1" x14ac:dyDescent="0.25">
      <c r="A1" s="33" t="s">
        <v>20</v>
      </c>
      <c r="B1" s="33"/>
      <c r="C1" s="33"/>
      <c r="D1" s="33"/>
      <c r="E1" s="33"/>
      <c r="F1" s="33"/>
      <c r="G1" s="33"/>
      <c r="H1" s="33"/>
      <c r="I1" s="33"/>
      <c r="J1" s="33"/>
    </row>
    <row r="2" spans="1:11" ht="30.75" customHeight="1" x14ac:dyDescent="0.25">
      <c r="A2" s="35" t="s">
        <v>12</v>
      </c>
      <c r="B2" s="35"/>
      <c r="C2" s="35" t="s">
        <v>0</v>
      </c>
      <c r="D2" s="35"/>
      <c r="E2" s="35"/>
      <c r="F2" s="35" t="s">
        <v>13</v>
      </c>
      <c r="G2" s="35"/>
      <c r="H2" s="35"/>
      <c r="I2" s="35"/>
      <c r="J2" s="35"/>
    </row>
    <row r="3" spans="1:11" ht="37.5" customHeight="1" x14ac:dyDescent="0.25">
      <c r="A3" s="82" t="s">
        <v>43</v>
      </c>
      <c r="B3" s="82"/>
      <c r="C3" s="44" t="s">
        <v>45</v>
      </c>
      <c r="D3" s="44"/>
      <c r="E3" s="44"/>
      <c r="F3" s="82" t="s">
        <v>44</v>
      </c>
      <c r="G3" s="82"/>
      <c r="H3" s="82"/>
      <c r="I3" s="82"/>
      <c r="J3" s="82"/>
    </row>
    <row r="4" spans="1:11" ht="8.1" customHeight="1" x14ac:dyDescent="0.25">
      <c r="A4" s="36"/>
      <c r="B4" s="36"/>
      <c r="C4" s="36"/>
      <c r="D4" s="36"/>
      <c r="E4" s="36"/>
      <c r="F4" s="36"/>
      <c r="G4" s="36"/>
      <c r="H4" s="36"/>
      <c r="I4" s="36"/>
      <c r="J4" s="36"/>
    </row>
    <row r="5" spans="1:11" ht="39.75" customHeight="1" x14ac:dyDescent="0.25">
      <c r="A5" s="35" t="s">
        <v>15</v>
      </c>
      <c r="B5" s="35"/>
      <c r="C5" s="34" t="s">
        <v>46</v>
      </c>
      <c r="D5" s="34"/>
      <c r="E5" s="34"/>
      <c r="F5" s="35" t="s">
        <v>14</v>
      </c>
      <c r="G5" s="2" t="s">
        <v>37</v>
      </c>
      <c r="H5" s="2" t="s">
        <v>38</v>
      </c>
      <c r="I5" s="2" t="s">
        <v>39</v>
      </c>
      <c r="J5" s="2" t="s">
        <v>40</v>
      </c>
    </row>
    <row r="6" spans="1:11" ht="24.75" customHeight="1" x14ac:dyDescent="0.25">
      <c r="A6" s="37"/>
      <c r="B6" s="37"/>
      <c r="C6" s="44"/>
      <c r="D6" s="44"/>
      <c r="E6" s="44"/>
      <c r="F6" s="37"/>
      <c r="G6" s="7">
        <f>H35</f>
        <v>629725</v>
      </c>
      <c r="H6" s="7">
        <v>730800</v>
      </c>
      <c r="I6" s="7">
        <v>730800</v>
      </c>
      <c r="J6" s="7">
        <v>730800</v>
      </c>
    </row>
    <row r="7" spans="1:11" ht="8.1" customHeight="1" x14ac:dyDescent="0.25">
      <c r="A7" s="36"/>
      <c r="B7" s="36"/>
      <c r="C7" s="36"/>
      <c r="D7" s="36"/>
      <c r="E7" s="36"/>
      <c r="F7" s="36"/>
      <c r="G7" s="36"/>
      <c r="H7" s="36"/>
      <c r="I7" s="36"/>
      <c r="J7" s="36"/>
    </row>
    <row r="8" spans="1:11" ht="47.25" customHeight="1" x14ac:dyDescent="0.25">
      <c r="A8" s="80" t="s">
        <v>16</v>
      </c>
      <c r="B8" s="80"/>
      <c r="C8" s="81" t="s">
        <v>47</v>
      </c>
      <c r="D8" s="81"/>
      <c r="E8" s="81"/>
      <c r="F8" s="81"/>
      <c r="G8" s="81"/>
      <c r="H8" s="81"/>
      <c r="I8" s="81"/>
      <c r="J8" s="81"/>
    </row>
    <row r="9" spans="1:11" ht="237.75" customHeight="1" x14ac:dyDescent="0.25">
      <c r="A9" s="53" t="s">
        <v>17</v>
      </c>
      <c r="B9" s="54"/>
      <c r="C9" s="55" t="s">
        <v>48</v>
      </c>
      <c r="D9" s="56"/>
      <c r="E9" s="56"/>
      <c r="F9" s="56"/>
      <c r="G9" s="56"/>
      <c r="H9" s="56"/>
      <c r="I9" s="56"/>
      <c r="J9" s="57"/>
      <c r="K9" s="24"/>
    </row>
    <row r="10" spans="1:11" ht="45" customHeight="1" x14ac:dyDescent="0.25">
      <c r="A10" s="63" t="s">
        <v>18</v>
      </c>
      <c r="B10" s="63"/>
      <c r="C10" s="64" t="s">
        <v>49</v>
      </c>
      <c r="D10" s="65"/>
      <c r="E10" s="65"/>
      <c r="F10" s="65"/>
      <c r="G10" s="65"/>
      <c r="H10" s="65"/>
      <c r="I10" s="65"/>
      <c r="J10" s="65"/>
    </row>
    <row r="11" spans="1:11" ht="8.1" customHeight="1" x14ac:dyDescent="0.25">
      <c r="A11" s="36"/>
      <c r="B11" s="36"/>
      <c r="C11" s="36"/>
      <c r="D11" s="36"/>
      <c r="E11" s="36"/>
      <c r="F11" s="36"/>
      <c r="G11" s="36"/>
      <c r="H11" s="36"/>
      <c r="I11" s="36"/>
      <c r="J11" s="36"/>
    </row>
    <row r="12" spans="1:11" ht="20.25" customHeight="1" x14ac:dyDescent="0.25">
      <c r="A12" s="35" t="s">
        <v>9</v>
      </c>
      <c r="B12" s="35" t="s">
        <v>19</v>
      </c>
      <c r="C12" s="35"/>
      <c r="D12" s="35"/>
      <c r="E12" s="35"/>
      <c r="F12" s="35" t="s">
        <v>11</v>
      </c>
      <c r="G12" s="35"/>
      <c r="H12" s="49" t="s">
        <v>42</v>
      </c>
      <c r="I12" s="66"/>
      <c r="J12" s="50"/>
    </row>
    <row r="13" spans="1:11" ht="32.25" customHeight="1" x14ac:dyDescent="0.25">
      <c r="A13" s="45"/>
      <c r="B13" s="45"/>
      <c r="C13" s="45"/>
      <c r="D13" s="45"/>
      <c r="E13" s="45"/>
      <c r="F13" s="12" t="s">
        <v>21</v>
      </c>
      <c r="G13" s="12" t="s">
        <v>22</v>
      </c>
      <c r="H13" s="51"/>
      <c r="I13" s="67"/>
      <c r="J13" s="52"/>
    </row>
    <row r="14" spans="1:11" ht="27.75" customHeight="1" x14ac:dyDescent="0.25">
      <c r="A14" s="4">
        <v>1</v>
      </c>
      <c r="B14" s="62" t="s">
        <v>51</v>
      </c>
      <c r="C14" s="62"/>
      <c r="D14" s="62"/>
      <c r="E14" s="62"/>
      <c r="F14" s="4">
        <v>16050</v>
      </c>
      <c r="G14" s="4">
        <v>16050</v>
      </c>
      <c r="H14" s="40" t="s">
        <v>191</v>
      </c>
      <c r="I14" s="61"/>
      <c r="J14" s="61"/>
    </row>
    <row r="15" spans="1:11" ht="22.5" customHeight="1" x14ac:dyDescent="0.25">
      <c r="A15" s="4">
        <v>2</v>
      </c>
      <c r="B15" s="62" t="s">
        <v>52</v>
      </c>
      <c r="C15" s="62"/>
      <c r="D15" s="62"/>
      <c r="E15" s="62"/>
      <c r="F15" s="4">
        <v>5</v>
      </c>
      <c r="G15" s="4">
        <v>5</v>
      </c>
      <c r="H15" s="40" t="s">
        <v>195</v>
      </c>
      <c r="I15" s="61"/>
      <c r="J15" s="61"/>
    </row>
    <row r="16" spans="1:11" ht="8.1" customHeight="1" x14ac:dyDescent="0.25">
      <c r="A16" s="36"/>
      <c r="B16" s="36"/>
      <c r="C16" s="36"/>
      <c r="D16" s="36"/>
      <c r="E16" s="36"/>
      <c r="F16" s="36"/>
      <c r="G16" s="36"/>
      <c r="H16" s="36"/>
      <c r="I16" s="36"/>
      <c r="J16" s="36"/>
    </row>
    <row r="17" spans="1:10" ht="22.5" customHeight="1" x14ac:dyDescent="0.25">
      <c r="A17" s="35" t="s">
        <v>9</v>
      </c>
      <c r="B17" s="35" t="s">
        <v>26</v>
      </c>
      <c r="C17" s="35"/>
      <c r="D17" s="35"/>
      <c r="E17" s="35" t="s">
        <v>27</v>
      </c>
      <c r="F17" s="35"/>
      <c r="G17" s="35"/>
      <c r="H17" s="35" t="s">
        <v>30</v>
      </c>
      <c r="I17" s="35" t="s">
        <v>31</v>
      </c>
      <c r="J17" s="35"/>
    </row>
    <row r="18" spans="1:10" ht="32.25" customHeight="1" x14ac:dyDescent="0.25">
      <c r="A18" s="45"/>
      <c r="B18" s="45"/>
      <c r="C18" s="45"/>
      <c r="D18" s="45"/>
      <c r="E18" s="12" t="s">
        <v>28</v>
      </c>
      <c r="F18" s="12" t="s">
        <v>29</v>
      </c>
      <c r="G18" s="12" t="s">
        <v>34</v>
      </c>
      <c r="H18" s="45"/>
      <c r="I18" s="12" t="s">
        <v>32</v>
      </c>
      <c r="J18" s="12" t="s">
        <v>33</v>
      </c>
    </row>
    <row r="19" spans="1:10" s="13" customFormat="1" ht="30.75" customHeight="1" x14ac:dyDescent="0.25">
      <c r="A19" s="15">
        <v>1</v>
      </c>
      <c r="B19" s="58" t="s">
        <v>53</v>
      </c>
      <c r="C19" s="59"/>
      <c r="D19" s="60"/>
      <c r="E19" s="26"/>
      <c r="F19" s="15">
        <f>SUM(F20:F22)</f>
        <v>16050</v>
      </c>
      <c r="G19" s="15">
        <f>H19/F19</f>
        <v>18.5</v>
      </c>
      <c r="H19" s="15">
        <f t="shared" ref="H19:H34" si="0">I19+J19</f>
        <v>296925</v>
      </c>
      <c r="I19" s="15">
        <f>SUM(I20:I22)</f>
        <v>296925</v>
      </c>
      <c r="J19" s="15"/>
    </row>
    <row r="20" spans="1:10" s="13" customFormat="1" ht="32.25" customHeight="1" x14ac:dyDescent="0.25">
      <c r="A20" s="9"/>
      <c r="B20" s="83" t="s">
        <v>54</v>
      </c>
      <c r="C20" s="84"/>
      <c r="D20" s="85"/>
      <c r="E20" s="5" t="s">
        <v>65</v>
      </c>
      <c r="F20" s="9">
        <v>1950</v>
      </c>
      <c r="G20" s="9">
        <f t="shared" ref="G20:G34" si="1">H20/F20</f>
        <v>18.5</v>
      </c>
      <c r="H20" s="9">
        <f t="shared" si="0"/>
        <v>36075</v>
      </c>
      <c r="I20" s="9">
        <v>36075</v>
      </c>
      <c r="J20" s="15"/>
    </row>
    <row r="21" spans="1:10" s="13" customFormat="1" ht="44.25" customHeight="1" x14ac:dyDescent="0.25">
      <c r="A21" s="9"/>
      <c r="B21" s="83" t="s">
        <v>55</v>
      </c>
      <c r="C21" s="84"/>
      <c r="D21" s="85"/>
      <c r="E21" s="5" t="s">
        <v>65</v>
      </c>
      <c r="F21" s="9">
        <v>1900</v>
      </c>
      <c r="G21" s="9">
        <f t="shared" si="1"/>
        <v>18.5</v>
      </c>
      <c r="H21" s="9">
        <f t="shared" si="0"/>
        <v>35150</v>
      </c>
      <c r="I21" s="9">
        <v>35150</v>
      </c>
      <c r="J21" s="15"/>
    </row>
    <row r="22" spans="1:10" s="13" customFormat="1" ht="47.25" customHeight="1" x14ac:dyDescent="0.25">
      <c r="A22" s="9"/>
      <c r="B22" s="83" t="s">
        <v>56</v>
      </c>
      <c r="C22" s="84"/>
      <c r="D22" s="85"/>
      <c r="E22" s="5" t="s">
        <v>65</v>
      </c>
      <c r="F22" s="9">
        <v>12200</v>
      </c>
      <c r="G22" s="9">
        <f t="shared" si="1"/>
        <v>18.5</v>
      </c>
      <c r="H22" s="9">
        <f t="shared" si="0"/>
        <v>225700</v>
      </c>
      <c r="I22" s="9">
        <v>225700</v>
      </c>
      <c r="J22" s="15"/>
    </row>
    <row r="23" spans="1:10" s="13" customFormat="1" ht="31.5" customHeight="1" x14ac:dyDescent="0.25">
      <c r="A23" s="15">
        <v>2</v>
      </c>
      <c r="B23" s="58" t="s">
        <v>57</v>
      </c>
      <c r="C23" s="59"/>
      <c r="D23" s="60"/>
      <c r="E23" s="26"/>
      <c r="F23" s="15">
        <v>15550</v>
      </c>
      <c r="G23" s="15">
        <f t="shared" si="1"/>
        <v>10.742765273311898</v>
      </c>
      <c r="H23" s="15">
        <f t="shared" si="0"/>
        <v>167050</v>
      </c>
      <c r="I23" s="15">
        <f>SUM(I24:I26)</f>
        <v>167050</v>
      </c>
      <c r="J23" s="15"/>
    </row>
    <row r="24" spans="1:10" s="13" customFormat="1" ht="35.25" customHeight="1" x14ac:dyDescent="0.25">
      <c r="A24" s="9"/>
      <c r="B24" s="83" t="s">
        <v>54</v>
      </c>
      <c r="C24" s="84"/>
      <c r="D24" s="85"/>
      <c r="E24" s="5" t="s">
        <v>65</v>
      </c>
      <c r="F24" s="9">
        <v>1950</v>
      </c>
      <c r="G24" s="9">
        <f t="shared" si="1"/>
        <v>13</v>
      </c>
      <c r="H24" s="9">
        <f t="shared" si="0"/>
        <v>25350</v>
      </c>
      <c r="I24" s="9">
        <v>25350</v>
      </c>
      <c r="J24" s="15"/>
    </row>
    <row r="25" spans="1:10" s="13" customFormat="1" ht="35.25" customHeight="1" x14ac:dyDescent="0.25">
      <c r="A25" s="9"/>
      <c r="B25" s="83" t="s">
        <v>55</v>
      </c>
      <c r="C25" s="84"/>
      <c r="D25" s="85"/>
      <c r="E25" s="5" t="s">
        <v>65</v>
      </c>
      <c r="F25" s="9">
        <v>1900</v>
      </c>
      <c r="G25" s="9">
        <f t="shared" si="1"/>
        <v>13</v>
      </c>
      <c r="H25" s="9">
        <f t="shared" si="0"/>
        <v>24700</v>
      </c>
      <c r="I25" s="9">
        <v>24700</v>
      </c>
      <c r="J25" s="15"/>
    </row>
    <row r="26" spans="1:10" s="13" customFormat="1" ht="35.25" customHeight="1" x14ac:dyDescent="0.25">
      <c r="A26" s="9"/>
      <c r="B26" s="83" t="s">
        <v>58</v>
      </c>
      <c r="C26" s="84"/>
      <c r="D26" s="85"/>
      <c r="E26" s="5" t="s">
        <v>65</v>
      </c>
      <c r="F26" s="9">
        <v>11700</v>
      </c>
      <c r="G26" s="9">
        <f t="shared" si="1"/>
        <v>10</v>
      </c>
      <c r="H26" s="9">
        <f t="shared" si="0"/>
        <v>117000</v>
      </c>
      <c r="I26" s="9">
        <v>117000</v>
      </c>
      <c r="J26" s="15"/>
    </row>
    <row r="27" spans="1:10" s="13" customFormat="1" ht="35.25" customHeight="1" x14ac:dyDescent="0.25">
      <c r="A27" s="15">
        <v>3</v>
      </c>
      <c r="B27" s="58" t="s">
        <v>59</v>
      </c>
      <c r="C27" s="59"/>
      <c r="D27" s="60"/>
      <c r="E27" s="26"/>
      <c r="F27" s="15">
        <v>830</v>
      </c>
      <c r="G27" s="15">
        <f t="shared" si="1"/>
        <v>60</v>
      </c>
      <c r="H27" s="15">
        <f t="shared" si="0"/>
        <v>49800</v>
      </c>
      <c r="I27" s="15">
        <f>SUM(I28:I29)</f>
        <v>49800</v>
      </c>
      <c r="J27" s="15"/>
    </row>
    <row r="28" spans="1:10" s="13" customFormat="1" ht="35.25" customHeight="1" x14ac:dyDescent="0.25">
      <c r="A28" s="9"/>
      <c r="B28" s="83" t="s">
        <v>54</v>
      </c>
      <c r="C28" s="84"/>
      <c r="D28" s="85"/>
      <c r="E28" s="5" t="s">
        <v>65</v>
      </c>
      <c r="F28" s="9">
        <v>230</v>
      </c>
      <c r="G28" s="9">
        <f t="shared" si="1"/>
        <v>60</v>
      </c>
      <c r="H28" s="9">
        <f t="shared" si="0"/>
        <v>13800</v>
      </c>
      <c r="I28" s="9">
        <v>13800</v>
      </c>
      <c r="J28" s="15"/>
    </row>
    <row r="29" spans="1:10" s="13" customFormat="1" ht="35.25" customHeight="1" x14ac:dyDescent="0.25">
      <c r="A29" s="9"/>
      <c r="B29" s="83" t="s">
        <v>60</v>
      </c>
      <c r="C29" s="84"/>
      <c r="D29" s="85"/>
      <c r="E29" s="5" t="s">
        <v>65</v>
      </c>
      <c r="F29" s="9">
        <v>600</v>
      </c>
      <c r="G29" s="9">
        <f t="shared" si="1"/>
        <v>60</v>
      </c>
      <c r="H29" s="9">
        <f t="shared" si="0"/>
        <v>36000</v>
      </c>
      <c r="I29" s="9">
        <v>36000</v>
      </c>
      <c r="J29" s="15"/>
    </row>
    <row r="30" spans="1:10" s="13" customFormat="1" ht="75" customHeight="1" x14ac:dyDescent="0.25">
      <c r="A30" s="15">
        <v>4</v>
      </c>
      <c r="B30" s="58" t="s">
        <v>61</v>
      </c>
      <c r="C30" s="59"/>
      <c r="D30" s="60"/>
      <c r="E30" s="26"/>
      <c r="F30" s="15">
        <v>135</v>
      </c>
      <c r="G30" s="15">
        <f t="shared" si="1"/>
        <v>720</v>
      </c>
      <c r="H30" s="15">
        <f t="shared" si="0"/>
        <v>97200</v>
      </c>
      <c r="I30" s="15">
        <f>SUM(I31:I33)</f>
        <v>97200</v>
      </c>
      <c r="J30" s="15"/>
    </row>
    <row r="31" spans="1:10" s="13" customFormat="1" ht="35.25" customHeight="1" x14ac:dyDescent="0.25">
      <c r="A31" s="9"/>
      <c r="B31" s="83" t="s">
        <v>62</v>
      </c>
      <c r="C31" s="84"/>
      <c r="D31" s="85"/>
      <c r="E31" s="5" t="s">
        <v>65</v>
      </c>
      <c r="F31" s="9">
        <v>30</v>
      </c>
      <c r="G31" s="9">
        <f t="shared" si="1"/>
        <v>720</v>
      </c>
      <c r="H31" s="9">
        <f t="shared" si="0"/>
        <v>21600</v>
      </c>
      <c r="I31" s="9">
        <v>21600</v>
      </c>
      <c r="J31" s="15"/>
    </row>
    <row r="32" spans="1:10" s="13" customFormat="1" ht="42.75" customHeight="1" x14ac:dyDescent="0.25">
      <c r="A32" s="9"/>
      <c r="B32" s="83" t="s">
        <v>60</v>
      </c>
      <c r="C32" s="84"/>
      <c r="D32" s="85"/>
      <c r="E32" s="5" t="s">
        <v>65</v>
      </c>
      <c r="F32" s="9">
        <v>60</v>
      </c>
      <c r="G32" s="9">
        <f t="shared" si="1"/>
        <v>720</v>
      </c>
      <c r="H32" s="9">
        <f t="shared" si="0"/>
        <v>43200</v>
      </c>
      <c r="I32" s="9">
        <v>43200</v>
      </c>
      <c r="J32" s="15"/>
    </row>
    <row r="33" spans="1:10" s="13" customFormat="1" ht="32.25" customHeight="1" x14ac:dyDescent="0.25">
      <c r="A33" s="9"/>
      <c r="B33" s="83" t="s">
        <v>63</v>
      </c>
      <c r="C33" s="84"/>
      <c r="D33" s="85"/>
      <c r="E33" s="5" t="s">
        <v>65</v>
      </c>
      <c r="F33" s="9">
        <v>45</v>
      </c>
      <c r="G33" s="9">
        <f t="shared" si="1"/>
        <v>720</v>
      </c>
      <c r="H33" s="9">
        <f t="shared" si="0"/>
        <v>32400</v>
      </c>
      <c r="I33" s="9">
        <v>32400</v>
      </c>
      <c r="J33" s="15"/>
    </row>
    <row r="34" spans="1:10" s="13" customFormat="1" ht="55.5" customHeight="1" x14ac:dyDescent="0.25">
      <c r="A34" s="15">
        <v>5</v>
      </c>
      <c r="B34" s="58" t="s">
        <v>64</v>
      </c>
      <c r="C34" s="59"/>
      <c r="D34" s="60"/>
      <c r="E34" s="26" t="s">
        <v>65</v>
      </c>
      <c r="F34" s="15">
        <v>125</v>
      </c>
      <c r="G34" s="15">
        <f t="shared" si="1"/>
        <v>150</v>
      </c>
      <c r="H34" s="15">
        <f t="shared" si="0"/>
        <v>18750</v>
      </c>
      <c r="I34" s="15">
        <v>18750</v>
      </c>
      <c r="J34" s="15"/>
    </row>
    <row r="35" spans="1:10" ht="21" customHeight="1" x14ac:dyDescent="0.25">
      <c r="A35" s="69" t="s">
        <v>35</v>
      </c>
      <c r="B35" s="70"/>
      <c r="C35" s="70"/>
      <c r="D35" s="71"/>
      <c r="E35" s="72"/>
      <c r="F35" s="73"/>
      <c r="G35" s="74"/>
      <c r="H35" s="6">
        <f>SUM(H34+H30+H27+H23+H19)</f>
        <v>629725</v>
      </c>
      <c r="I35" s="6">
        <f>SUM(I34+I30+I27+I23+I19)</f>
        <v>629725</v>
      </c>
      <c r="J35" s="6">
        <f>SUM(J34+J30+J27+J23+J19)</f>
        <v>0</v>
      </c>
    </row>
    <row r="36" spans="1:10" ht="8.1" customHeight="1" x14ac:dyDescent="0.25">
      <c r="A36" s="36"/>
      <c r="B36" s="36"/>
      <c r="C36" s="36"/>
      <c r="D36" s="36"/>
      <c r="E36" s="36"/>
      <c r="F36" s="36"/>
      <c r="G36" s="36"/>
      <c r="H36" s="36"/>
      <c r="I36" s="36"/>
      <c r="J36" s="36"/>
    </row>
    <row r="37" spans="1:10" ht="20.25" customHeight="1" x14ac:dyDescent="0.25">
      <c r="A37" s="10" t="s">
        <v>9</v>
      </c>
      <c r="B37" s="75" t="s">
        <v>36</v>
      </c>
      <c r="C37" s="75"/>
      <c r="D37" s="75"/>
      <c r="E37" s="75"/>
      <c r="F37" s="75"/>
      <c r="G37" s="75"/>
      <c r="H37" s="75"/>
      <c r="I37" s="75"/>
      <c r="J37" s="75"/>
    </row>
    <row r="38" spans="1:10" ht="141.75" customHeight="1" x14ac:dyDescent="0.25">
      <c r="A38" s="25">
        <v>1</v>
      </c>
      <c r="B38" s="78" t="s">
        <v>214</v>
      </c>
      <c r="C38" s="79"/>
      <c r="D38" s="79"/>
      <c r="E38" s="79"/>
      <c r="F38" s="79"/>
      <c r="G38" s="79"/>
      <c r="H38" s="79"/>
      <c r="I38" s="79"/>
      <c r="J38" s="79"/>
    </row>
    <row r="39" spans="1:10" ht="60" customHeight="1" x14ac:dyDescent="0.25">
      <c r="A39" s="14">
        <v>2</v>
      </c>
      <c r="B39" s="76" t="s">
        <v>50</v>
      </c>
      <c r="C39" s="77"/>
      <c r="D39" s="77"/>
      <c r="E39" s="77"/>
      <c r="F39" s="77"/>
      <c r="G39" s="77"/>
      <c r="H39" s="77"/>
      <c r="I39" s="77"/>
      <c r="J39" s="77"/>
    </row>
    <row r="40" spans="1:10" ht="30.75" customHeight="1" x14ac:dyDescent="0.25">
      <c r="A40" s="11"/>
      <c r="B40" s="68"/>
      <c r="C40" s="68"/>
      <c r="D40" s="68"/>
      <c r="E40" s="68"/>
      <c r="F40" s="68"/>
      <c r="G40" s="68"/>
      <c r="H40" s="68"/>
      <c r="I40" s="68"/>
      <c r="J40" s="68"/>
    </row>
  </sheetData>
  <mergeCells count="56">
    <mergeCell ref="B20:D20"/>
    <mergeCell ref="B21:D21"/>
    <mergeCell ref="B22:D22"/>
    <mergeCell ref="B28:D28"/>
    <mergeCell ref="B29:D29"/>
    <mergeCell ref="B27:D27"/>
    <mergeCell ref="B26:D26"/>
    <mergeCell ref="B25:D25"/>
    <mergeCell ref="B24:D24"/>
    <mergeCell ref="B33:D33"/>
    <mergeCell ref="B34:D34"/>
    <mergeCell ref="B31:D31"/>
    <mergeCell ref="B32:D32"/>
    <mergeCell ref="B30:D30"/>
    <mergeCell ref="A8:B8"/>
    <mergeCell ref="C8:J8"/>
    <mergeCell ref="A1:J1"/>
    <mergeCell ref="A2:B2"/>
    <mergeCell ref="C2:E2"/>
    <mergeCell ref="F2:J2"/>
    <mergeCell ref="A3:B3"/>
    <mergeCell ref="C3:E3"/>
    <mergeCell ref="F3:J3"/>
    <mergeCell ref="A4:J4"/>
    <mergeCell ref="A5:B6"/>
    <mergeCell ref="C5:E6"/>
    <mergeCell ref="F5:F6"/>
    <mergeCell ref="A7:J7"/>
    <mergeCell ref="B40:J40"/>
    <mergeCell ref="A35:D35"/>
    <mergeCell ref="E35:G35"/>
    <mergeCell ref="A36:J36"/>
    <mergeCell ref="B37:J37"/>
    <mergeCell ref="B39:J39"/>
    <mergeCell ref="B38:J38"/>
    <mergeCell ref="A11:J11"/>
    <mergeCell ref="A12:A13"/>
    <mergeCell ref="B12:E13"/>
    <mergeCell ref="F12:G12"/>
    <mergeCell ref="H12:J13"/>
    <mergeCell ref="A9:B9"/>
    <mergeCell ref="C9:J9"/>
    <mergeCell ref="B19:D19"/>
    <mergeCell ref="B23:D23"/>
    <mergeCell ref="H14:J14"/>
    <mergeCell ref="H15:J15"/>
    <mergeCell ref="B14:E14"/>
    <mergeCell ref="B15:E15"/>
    <mergeCell ref="A17:A18"/>
    <mergeCell ref="B17:D18"/>
    <mergeCell ref="E17:G17"/>
    <mergeCell ref="H17:H18"/>
    <mergeCell ref="I17:J17"/>
    <mergeCell ref="A16:J16"/>
    <mergeCell ref="A10:B10"/>
    <mergeCell ref="C10:J10"/>
  </mergeCells>
  <pageMargins left="0.19685039370078741" right="0.19685039370078741" top="0.19685039370078741" bottom="0.19685039370078741" header="0.19685039370078741" footer="0.19685039370078741"/>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52"/>
  <sheetViews>
    <sheetView view="pageBreakPreview" topLeftCell="A40" zoomScaleNormal="100" zoomScaleSheetLayoutView="100" workbookViewId="0">
      <selection activeCell="C3" sqref="C3:E3"/>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9" customFormat="1" ht="30.75" customHeight="1" x14ac:dyDescent="0.25">
      <c r="A1" s="33" t="s">
        <v>20</v>
      </c>
      <c r="B1" s="33"/>
      <c r="C1" s="33"/>
      <c r="D1" s="33"/>
      <c r="E1" s="33"/>
      <c r="F1" s="33"/>
      <c r="G1" s="33"/>
      <c r="H1" s="33"/>
      <c r="I1" s="33"/>
      <c r="J1" s="33"/>
    </row>
    <row r="2" spans="1:10" ht="30.75" customHeight="1" x14ac:dyDescent="0.25">
      <c r="A2" s="35" t="s">
        <v>12</v>
      </c>
      <c r="B2" s="35"/>
      <c r="C2" s="35" t="s">
        <v>0</v>
      </c>
      <c r="D2" s="35"/>
      <c r="E2" s="35"/>
      <c r="F2" s="35" t="s">
        <v>13</v>
      </c>
      <c r="G2" s="35"/>
      <c r="H2" s="35"/>
      <c r="I2" s="35"/>
      <c r="J2" s="35"/>
    </row>
    <row r="3" spans="1:10" ht="37.5" customHeight="1" x14ac:dyDescent="0.25">
      <c r="A3" s="82" t="s">
        <v>66</v>
      </c>
      <c r="B3" s="82"/>
      <c r="C3" s="44" t="s">
        <v>67</v>
      </c>
      <c r="D3" s="44"/>
      <c r="E3" s="44"/>
      <c r="F3" s="82" t="s">
        <v>44</v>
      </c>
      <c r="G3" s="82"/>
      <c r="H3" s="82"/>
      <c r="I3" s="82"/>
      <c r="J3" s="82"/>
    </row>
    <row r="4" spans="1:10" ht="8.1" customHeight="1" x14ac:dyDescent="0.25">
      <c r="A4" s="36"/>
      <c r="B4" s="36"/>
      <c r="C4" s="36"/>
      <c r="D4" s="36"/>
      <c r="E4" s="36"/>
      <c r="F4" s="36"/>
      <c r="G4" s="36"/>
      <c r="H4" s="36"/>
      <c r="I4" s="36"/>
      <c r="J4" s="36"/>
    </row>
    <row r="5" spans="1:10" ht="39.75" customHeight="1" x14ac:dyDescent="0.25">
      <c r="A5" s="35" t="s">
        <v>15</v>
      </c>
      <c r="B5" s="35"/>
      <c r="C5" s="34" t="s">
        <v>46</v>
      </c>
      <c r="D5" s="34"/>
      <c r="E5" s="34"/>
      <c r="F5" s="35" t="s">
        <v>14</v>
      </c>
      <c r="G5" s="2" t="s">
        <v>37</v>
      </c>
      <c r="H5" s="2" t="s">
        <v>38</v>
      </c>
      <c r="I5" s="2" t="s">
        <v>39</v>
      </c>
      <c r="J5" s="2" t="s">
        <v>40</v>
      </c>
    </row>
    <row r="6" spans="1:10" ht="24.75" customHeight="1" x14ac:dyDescent="0.25">
      <c r="A6" s="37"/>
      <c r="B6" s="37"/>
      <c r="C6" s="44"/>
      <c r="D6" s="44"/>
      <c r="E6" s="44"/>
      <c r="F6" s="37"/>
      <c r="G6" s="7">
        <f>H44</f>
        <v>2007300</v>
      </c>
      <c r="H6" s="7">
        <v>1710450</v>
      </c>
      <c r="I6" s="7">
        <v>1920125</v>
      </c>
      <c r="J6" s="7">
        <v>1920125</v>
      </c>
    </row>
    <row r="7" spans="1:10" ht="8.1" customHeight="1" x14ac:dyDescent="0.25">
      <c r="A7" s="36"/>
      <c r="B7" s="36"/>
      <c r="C7" s="36"/>
      <c r="D7" s="36"/>
      <c r="E7" s="36"/>
      <c r="F7" s="36"/>
      <c r="G7" s="36"/>
      <c r="H7" s="36"/>
      <c r="I7" s="36"/>
      <c r="J7" s="36"/>
    </row>
    <row r="8" spans="1:10" ht="53.25" customHeight="1" x14ac:dyDescent="0.25">
      <c r="A8" s="80" t="s">
        <v>16</v>
      </c>
      <c r="B8" s="80"/>
      <c r="C8" s="81" t="s">
        <v>68</v>
      </c>
      <c r="D8" s="81"/>
      <c r="E8" s="81"/>
      <c r="F8" s="81"/>
      <c r="G8" s="81"/>
      <c r="H8" s="81"/>
      <c r="I8" s="81"/>
      <c r="J8" s="81"/>
    </row>
    <row r="9" spans="1:10" ht="222.75" customHeight="1" x14ac:dyDescent="0.25">
      <c r="A9" s="53" t="s">
        <v>17</v>
      </c>
      <c r="B9" s="54"/>
      <c r="C9" s="86" t="s">
        <v>204</v>
      </c>
      <c r="D9" s="87"/>
      <c r="E9" s="87"/>
      <c r="F9" s="87"/>
      <c r="G9" s="87"/>
      <c r="H9" s="87"/>
      <c r="I9" s="87"/>
      <c r="J9" s="88"/>
    </row>
    <row r="10" spans="1:10" ht="45" customHeight="1" x14ac:dyDescent="0.25">
      <c r="A10" s="63" t="s">
        <v>18</v>
      </c>
      <c r="B10" s="63"/>
      <c r="C10" s="64" t="s">
        <v>69</v>
      </c>
      <c r="D10" s="65"/>
      <c r="E10" s="65"/>
      <c r="F10" s="65"/>
      <c r="G10" s="65"/>
      <c r="H10" s="65"/>
      <c r="I10" s="65"/>
      <c r="J10" s="65"/>
    </row>
    <row r="11" spans="1:10" ht="8.1" customHeight="1" x14ac:dyDescent="0.25">
      <c r="A11" s="36"/>
      <c r="B11" s="36"/>
      <c r="C11" s="36"/>
      <c r="D11" s="36"/>
      <c r="E11" s="36"/>
      <c r="F11" s="36"/>
      <c r="G11" s="36"/>
      <c r="H11" s="36"/>
      <c r="I11" s="36"/>
      <c r="J11" s="36"/>
    </row>
    <row r="12" spans="1:10" ht="20.25" customHeight="1" x14ac:dyDescent="0.25">
      <c r="A12" s="35" t="s">
        <v>9</v>
      </c>
      <c r="B12" s="35" t="s">
        <v>19</v>
      </c>
      <c r="C12" s="35"/>
      <c r="D12" s="35"/>
      <c r="E12" s="35"/>
      <c r="F12" s="35" t="s">
        <v>11</v>
      </c>
      <c r="G12" s="35"/>
      <c r="H12" s="49" t="s">
        <v>42</v>
      </c>
      <c r="I12" s="66"/>
      <c r="J12" s="50"/>
    </row>
    <row r="13" spans="1:10" ht="32.25" customHeight="1" x14ac:dyDescent="0.25">
      <c r="A13" s="45"/>
      <c r="B13" s="45"/>
      <c r="C13" s="45"/>
      <c r="D13" s="45"/>
      <c r="E13" s="45"/>
      <c r="F13" s="18" t="s">
        <v>21</v>
      </c>
      <c r="G13" s="18" t="s">
        <v>22</v>
      </c>
      <c r="H13" s="51"/>
      <c r="I13" s="67"/>
      <c r="J13" s="52"/>
    </row>
    <row r="14" spans="1:10" ht="30" customHeight="1" x14ac:dyDescent="0.25">
      <c r="A14" s="4">
        <v>1</v>
      </c>
      <c r="B14" s="62" t="s">
        <v>73</v>
      </c>
      <c r="C14" s="62"/>
      <c r="D14" s="62"/>
      <c r="E14" s="62"/>
      <c r="F14" s="4">
        <v>125</v>
      </c>
      <c r="G14" s="4">
        <v>125</v>
      </c>
      <c r="H14" s="40" t="s">
        <v>196</v>
      </c>
      <c r="I14" s="61"/>
      <c r="J14" s="61"/>
    </row>
    <row r="15" spans="1:10" ht="32.25" customHeight="1" x14ac:dyDescent="0.25">
      <c r="A15" s="4">
        <v>2</v>
      </c>
      <c r="B15" s="62" t="s">
        <v>74</v>
      </c>
      <c r="C15" s="62"/>
      <c r="D15" s="62"/>
      <c r="E15" s="62"/>
      <c r="F15" s="4">
        <v>120</v>
      </c>
      <c r="G15" s="4">
        <v>120</v>
      </c>
      <c r="H15" s="40" t="s">
        <v>196</v>
      </c>
      <c r="I15" s="61"/>
      <c r="J15" s="61"/>
    </row>
    <row r="16" spans="1:10" ht="32.25" customHeight="1" x14ac:dyDescent="0.25">
      <c r="A16" s="4">
        <v>3</v>
      </c>
      <c r="B16" s="62" t="s">
        <v>75</v>
      </c>
      <c r="C16" s="62"/>
      <c r="D16" s="62"/>
      <c r="E16" s="62"/>
      <c r="F16" s="4">
        <v>80</v>
      </c>
      <c r="G16" s="4">
        <v>80</v>
      </c>
      <c r="H16" s="40" t="s">
        <v>196</v>
      </c>
      <c r="I16" s="61"/>
      <c r="J16" s="61"/>
    </row>
    <row r="17" spans="1:11" ht="32.25" customHeight="1" x14ac:dyDescent="0.25">
      <c r="A17" s="4">
        <v>4</v>
      </c>
      <c r="B17" s="62" t="s">
        <v>76</v>
      </c>
      <c r="C17" s="62"/>
      <c r="D17" s="62"/>
      <c r="E17" s="62"/>
      <c r="F17" s="4">
        <v>2</v>
      </c>
      <c r="G17" s="4">
        <v>2</v>
      </c>
      <c r="H17" s="40" t="s">
        <v>197</v>
      </c>
      <c r="I17" s="61"/>
      <c r="J17" s="61"/>
    </row>
    <row r="18" spans="1:11" ht="38.25" customHeight="1" x14ac:dyDescent="0.25">
      <c r="A18" s="4">
        <v>5</v>
      </c>
      <c r="B18" s="62" t="s">
        <v>198</v>
      </c>
      <c r="C18" s="62"/>
      <c r="D18" s="62"/>
      <c r="E18" s="62"/>
      <c r="F18" s="4">
        <v>80</v>
      </c>
      <c r="G18" s="4">
        <v>80</v>
      </c>
      <c r="H18" s="40" t="s">
        <v>196</v>
      </c>
      <c r="I18" s="61"/>
      <c r="J18" s="61"/>
    </row>
    <row r="19" spans="1:11" ht="27.75" customHeight="1" x14ac:dyDescent="0.25">
      <c r="A19" s="4">
        <v>6</v>
      </c>
      <c r="B19" s="62" t="s">
        <v>77</v>
      </c>
      <c r="C19" s="62"/>
      <c r="D19" s="62"/>
      <c r="E19" s="62"/>
      <c r="F19" s="4">
        <v>1035</v>
      </c>
      <c r="G19" s="4">
        <v>1295</v>
      </c>
      <c r="H19" s="40" t="s">
        <v>196</v>
      </c>
      <c r="I19" s="61"/>
      <c r="J19" s="61"/>
    </row>
    <row r="20" spans="1:11" ht="32.25" customHeight="1" x14ac:dyDescent="0.25">
      <c r="A20" s="4">
        <v>7</v>
      </c>
      <c r="B20" s="62" t="s">
        <v>78</v>
      </c>
      <c r="C20" s="62"/>
      <c r="D20" s="62"/>
      <c r="E20" s="62"/>
      <c r="F20" s="4">
        <v>140</v>
      </c>
      <c r="G20" s="4">
        <v>140</v>
      </c>
      <c r="H20" s="40" t="s">
        <v>196</v>
      </c>
      <c r="I20" s="61"/>
      <c r="J20" s="61"/>
    </row>
    <row r="21" spans="1:11" ht="8.1" customHeight="1" x14ac:dyDescent="0.25">
      <c r="A21" s="36"/>
      <c r="B21" s="36"/>
      <c r="C21" s="36"/>
      <c r="D21" s="36"/>
      <c r="E21" s="36"/>
      <c r="F21" s="36"/>
      <c r="G21" s="36"/>
      <c r="H21" s="36"/>
      <c r="I21" s="36"/>
      <c r="J21" s="36"/>
    </row>
    <row r="22" spans="1:11" ht="30" customHeight="1" x14ac:dyDescent="0.25">
      <c r="A22" s="35" t="s">
        <v>9</v>
      </c>
      <c r="B22" s="35" t="s">
        <v>26</v>
      </c>
      <c r="C22" s="35"/>
      <c r="D22" s="35"/>
      <c r="E22" s="35" t="s">
        <v>27</v>
      </c>
      <c r="F22" s="35"/>
      <c r="G22" s="35"/>
      <c r="H22" s="35" t="s">
        <v>30</v>
      </c>
      <c r="I22" s="35" t="s">
        <v>31</v>
      </c>
      <c r="J22" s="35"/>
    </row>
    <row r="23" spans="1:11" ht="32.25" customHeight="1" x14ac:dyDescent="0.25">
      <c r="A23" s="45"/>
      <c r="B23" s="45"/>
      <c r="C23" s="45"/>
      <c r="D23" s="45"/>
      <c r="E23" s="18" t="s">
        <v>28</v>
      </c>
      <c r="F23" s="18" t="s">
        <v>29</v>
      </c>
      <c r="G23" s="18" t="s">
        <v>34</v>
      </c>
      <c r="H23" s="45"/>
      <c r="I23" s="18" t="s">
        <v>32</v>
      </c>
      <c r="J23" s="18" t="s">
        <v>33</v>
      </c>
    </row>
    <row r="24" spans="1:11" s="13" customFormat="1" ht="51.75" customHeight="1" x14ac:dyDescent="0.25">
      <c r="A24" s="15">
        <v>1</v>
      </c>
      <c r="B24" s="58" t="s">
        <v>211</v>
      </c>
      <c r="C24" s="59"/>
      <c r="D24" s="60"/>
      <c r="E24" s="26"/>
      <c r="F24" s="15">
        <f>SUM(F25:F28)</f>
        <v>250</v>
      </c>
      <c r="G24" s="27">
        <f>H24/F24</f>
        <v>400</v>
      </c>
      <c r="H24" s="15">
        <f t="shared" ref="H24:H43" si="0">I24+J24</f>
        <v>100000</v>
      </c>
      <c r="I24" s="15">
        <f>SUM(I25:I28)</f>
        <v>100000</v>
      </c>
      <c r="J24" s="15"/>
      <c r="K24" s="28">
        <f>H24-I24</f>
        <v>0</v>
      </c>
    </row>
    <row r="25" spans="1:11" s="13" customFormat="1" ht="46.5" customHeight="1" x14ac:dyDescent="0.25">
      <c r="A25" s="9"/>
      <c r="B25" s="83" t="s">
        <v>79</v>
      </c>
      <c r="C25" s="84"/>
      <c r="D25" s="85"/>
      <c r="E25" s="5" t="s">
        <v>65</v>
      </c>
      <c r="F25" s="9">
        <v>4</v>
      </c>
      <c r="G25" s="20">
        <f t="shared" ref="G25:G43" si="1">H25/F25</f>
        <v>400</v>
      </c>
      <c r="H25" s="9">
        <f t="shared" si="0"/>
        <v>1600</v>
      </c>
      <c r="I25" s="9">
        <v>1600</v>
      </c>
      <c r="J25" s="15"/>
      <c r="K25" s="28">
        <f t="shared" ref="K25:K44" si="2">H25-I25</f>
        <v>0</v>
      </c>
    </row>
    <row r="26" spans="1:11" s="13" customFormat="1" ht="35.25" customHeight="1" x14ac:dyDescent="0.25">
      <c r="A26" s="9"/>
      <c r="B26" s="83" t="s">
        <v>80</v>
      </c>
      <c r="C26" s="84"/>
      <c r="D26" s="85"/>
      <c r="E26" s="5" t="s">
        <v>65</v>
      </c>
      <c r="F26" s="9">
        <v>36</v>
      </c>
      <c r="G26" s="20">
        <f>H26/F26</f>
        <v>400</v>
      </c>
      <c r="H26" s="9">
        <f t="shared" si="0"/>
        <v>14400</v>
      </c>
      <c r="I26" s="9">
        <v>14400</v>
      </c>
      <c r="J26" s="15"/>
      <c r="K26" s="28">
        <f t="shared" si="2"/>
        <v>0</v>
      </c>
    </row>
    <row r="27" spans="1:11" s="13" customFormat="1" ht="35.25" customHeight="1" x14ac:dyDescent="0.25">
      <c r="A27" s="9"/>
      <c r="B27" s="83" t="s">
        <v>81</v>
      </c>
      <c r="C27" s="84"/>
      <c r="D27" s="85"/>
      <c r="E27" s="5" t="s">
        <v>65</v>
      </c>
      <c r="F27" s="9">
        <v>85</v>
      </c>
      <c r="G27" s="20">
        <f t="shared" si="1"/>
        <v>400</v>
      </c>
      <c r="H27" s="9">
        <f t="shared" si="0"/>
        <v>34000</v>
      </c>
      <c r="I27" s="9">
        <v>34000</v>
      </c>
      <c r="J27" s="15"/>
      <c r="K27" s="28">
        <f t="shared" si="2"/>
        <v>0</v>
      </c>
    </row>
    <row r="28" spans="1:11" s="13" customFormat="1" ht="99" customHeight="1" x14ac:dyDescent="0.25">
      <c r="A28" s="9"/>
      <c r="B28" s="83" t="s">
        <v>82</v>
      </c>
      <c r="C28" s="84"/>
      <c r="D28" s="85"/>
      <c r="E28" s="5" t="s">
        <v>65</v>
      </c>
      <c r="F28" s="9">
        <v>125</v>
      </c>
      <c r="G28" s="20">
        <f t="shared" si="1"/>
        <v>400</v>
      </c>
      <c r="H28" s="9">
        <f t="shared" si="0"/>
        <v>50000</v>
      </c>
      <c r="I28" s="9">
        <v>50000</v>
      </c>
      <c r="J28" s="15"/>
      <c r="K28" s="28">
        <f t="shared" si="2"/>
        <v>0</v>
      </c>
    </row>
    <row r="29" spans="1:11" s="13" customFormat="1" ht="59.25" customHeight="1" x14ac:dyDescent="0.25">
      <c r="A29" s="15">
        <v>2</v>
      </c>
      <c r="B29" s="58" t="s">
        <v>210</v>
      </c>
      <c r="C29" s="59"/>
      <c r="D29" s="60"/>
      <c r="E29" s="26" t="s">
        <v>65</v>
      </c>
      <c r="F29" s="15">
        <v>120</v>
      </c>
      <c r="G29" s="27">
        <f t="shared" si="1"/>
        <v>800</v>
      </c>
      <c r="H29" s="15">
        <f t="shared" si="0"/>
        <v>96000</v>
      </c>
      <c r="I29" s="15">
        <v>96000</v>
      </c>
      <c r="J29" s="15"/>
      <c r="K29" s="28">
        <f t="shared" si="2"/>
        <v>0</v>
      </c>
    </row>
    <row r="30" spans="1:11" s="13" customFormat="1" ht="72" customHeight="1" x14ac:dyDescent="0.25">
      <c r="A30" s="15">
        <v>3</v>
      </c>
      <c r="B30" s="58" t="s">
        <v>209</v>
      </c>
      <c r="C30" s="59"/>
      <c r="D30" s="60"/>
      <c r="E30" s="26" t="s">
        <v>65</v>
      </c>
      <c r="F30" s="15">
        <f>SUM(F31:F32)</f>
        <v>110</v>
      </c>
      <c r="G30" s="27">
        <f>H30/F30</f>
        <v>500</v>
      </c>
      <c r="H30" s="15">
        <f t="shared" si="0"/>
        <v>55000</v>
      </c>
      <c r="I30" s="15">
        <f>SUM(I31:I32)</f>
        <v>55000</v>
      </c>
      <c r="J30" s="15"/>
      <c r="K30" s="28">
        <f t="shared" si="2"/>
        <v>0</v>
      </c>
    </row>
    <row r="31" spans="1:11" s="13" customFormat="1" ht="35.25" customHeight="1" x14ac:dyDescent="0.25">
      <c r="A31" s="9"/>
      <c r="B31" s="83" t="s">
        <v>83</v>
      </c>
      <c r="C31" s="84"/>
      <c r="D31" s="85"/>
      <c r="E31" s="5" t="s">
        <v>65</v>
      </c>
      <c r="F31" s="9">
        <v>30</v>
      </c>
      <c r="G31" s="20">
        <f t="shared" si="1"/>
        <v>500</v>
      </c>
      <c r="H31" s="9">
        <f t="shared" si="0"/>
        <v>15000</v>
      </c>
      <c r="I31" s="9">
        <v>15000</v>
      </c>
      <c r="J31" s="15"/>
      <c r="K31" s="28">
        <f t="shared" si="2"/>
        <v>0</v>
      </c>
    </row>
    <row r="32" spans="1:11" s="13" customFormat="1" ht="35.25" customHeight="1" x14ac:dyDescent="0.25">
      <c r="A32" s="9"/>
      <c r="B32" s="83" t="s">
        <v>208</v>
      </c>
      <c r="C32" s="84"/>
      <c r="D32" s="85"/>
      <c r="E32" s="5" t="s">
        <v>65</v>
      </c>
      <c r="F32" s="9">
        <v>80</v>
      </c>
      <c r="G32" s="20">
        <f t="shared" si="1"/>
        <v>500</v>
      </c>
      <c r="H32" s="9">
        <f t="shared" si="0"/>
        <v>40000</v>
      </c>
      <c r="I32" s="9">
        <v>40000</v>
      </c>
      <c r="J32" s="15"/>
      <c r="K32" s="28">
        <f t="shared" si="2"/>
        <v>0</v>
      </c>
    </row>
    <row r="33" spans="1:11" s="13" customFormat="1" ht="44.25" customHeight="1" x14ac:dyDescent="0.25">
      <c r="A33" s="15">
        <v>4</v>
      </c>
      <c r="B33" s="58" t="s">
        <v>76</v>
      </c>
      <c r="C33" s="59"/>
      <c r="D33" s="60"/>
      <c r="E33" s="26" t="s">
        <v>65</v>
      </c>
      <c r="F33" s="15">
        <v>2</v>
      </c>
      <c r="G33" s="27">
        <f t="shared" si="1"/>
        <v>1670</v>
      </c>
      <c r="H33" s="15">
        <f t="shared" si="0"/>
        <v>3340</v>
      </c>
      <c r="I33" s="15">
        <v>3340</v>
      </c>
      <c r="J33" s="15"/>
      <c r="K33" s="28">
        <f t="shared" si="2"/>
        <v>0</v>
      </c>
    </row>
    <row r="34" spans="1:11" s="13" customFormat="1" ht="62.25" customHeight="1" x14ac:dyDescent="0.25">
      <c r="A34" s="15">
        <v>5</v>
      </c>
      <c r="B34" s="58" t="s">
        <v>84</v>
      </c>
      <c r="C34" s="59"/>
      <c r="D34" s="60"/>
      <c r="E34" s="26"/>
      <c r="F34" s="15">
        <f>SUM(F35:F43)</f>
        <v>1359</v>
      </c>
      <c r="G34" s="27">
        <f t="shared" si="1"/>
        <v>1289.8896247240618</v>
      </c>
      <c r="H34" s="15">
        <f>I34+J34</f>
        <v>1752960</v>
      </c>
      <c r="I34" s="15">
        <f>SUM(I35:I43)</f>
        <v>1752960</v>
      </c>
      <c r="J34" s="15"/>
      <c r="K34" s="28">
        <f t="shared" si="2"/>
        <v>0</v>
      </c>
    </row>
    <row r="35" spans="1:11" s="13" customFormat="1" ht="42.75" customHeight="1" x14ac:dyDescent="0.25">
      <c r="A35" s="9"/>
      <c r="B35" s="83" t="s">
        <v>85</v>
      </c>
      <c r="C35" s="84"/>
      <c r="D35" s="85"/>
      <c r="E35" s="5" t="s">
        <v>65</v>
      </c>
      <c r="F35" s="9">
        <v>400</v>
      </c>
      <c r="G35" s="20">
        <f t="shared" si="1"/>
        <v>1200</v>
      </c>
      <c r="H35" s="9">
        <f t="shared" si="0"/>
        <v>480000</v>
      </c>
      <c r="I35" s="9">
        <v>480000</v>
      </c>
      <c r="J35" s="15"/>
      <c r="K35" s="28">
        <f t="shared" si="2"/>
        <v>0</v>
      </c>
    </row>
    <row r="36" spans="1:11" s="13" customFormat="1" ht="45" customHeight="1" x14ac:dyDescent="0.25">
      <c r="A36" s="9"/>
      <c r="B36" s="83" t="s">
        <v>86</v>
      </c>
      <c r="C36" s="84"/>
      <c r="D36" s="85"/>
      <c r="E36" s="5" t="s">
        <v>65</v>
      </c>
      <c r="F36" s="9">
        <v>98</v>
      </c>
      <c r="G36" s="20">
        <f t="shared" si="1"/>
        <v>1200</v>
      </c>
      <c r="H36" s="9">
        <f t="shared" si="0"/>
        <v>117600</v>
      </c>
      <c r="I36" s="9">
        <v>117600</v>
      </c>
      <c r="J36" s="15"/>
      <c r="K36" s="28">
        <f t="shared" si="2"/>
        <v>0</v>
      </c>
    </row>
    <row r="37" spans="1:11" s="13" customFormat="1" ht="42.75" customHeight="1" x14ac:dyDescent="0.25">
      <c r="A37" s="9"/>
      <c r="B37" s="83" t="s">
        <v>87</v>
      </c>
      <c r="C37" s="84"/>
      <c r="D37" s="85"/>
      <c r="E37" s="5" t="s">
        <v>65</v>
      </c>
      <c r="F37" s="9">
        <v>46</v>
      </c>
      <c r="G37" s="20">
        <f t="shared" si="1"/>
        <v>2160</v>
      </c>
      <c r="H37" s="9">
        <f t="shared" si="0"/>
        <v>99360</v>
      </c>
      <c r="I37" s="9">
        <v>99360</v>
      </c>
      <c r="J37" s="15"/>
      <c r="K37" s="28">
        <f t="shared" si="2"/>
        <v>0</v>
      </c>
    </row>
    <row r="38" spans="1:11" s="13" customFormat="1" ht="35.25" customHeight="1" x14ac:dyDescent="0.25">
      <c r="A38" s="9"/>
      <c r="B38" s="83" t="s">
        <v>88</v>
      </c>
      <c r="C38" s="84"/>
      <c r="D38" s="85"/>
      <c r="E38" s="5" t="s">
        <v>65</v>
      </c>
      <c r="F38" s="9">
        <v>106</v>
      </c>
      <c r="G38" s="20">
        <f t="shared" si="1"/>
        <v>1800</v>
      </c>
      <c r="H38" s="9">
        <f t="shared" si="0"/>
        <v>190800</v>
      </c>
      <c r="I38" s="9">
        <v>190800</v>
      </c>
      <c r="J38" s="15"/>
      <c r="K38" s="28">
        <f t="shared" si="2"/>
        <v>0</v>
      </c>
    </row>
    <row r="39" spans="1:11" s="13" customFormat="1" ht="35.25" customHeight="1" x14ac:dyDescent="0.25">
      <c r="A39" s="9"/>
      <c r="B39" s="83" t="s">
        <v>89</v>
      </c>
      <c r="C39" s="84"/>
      <c r="D39" s="85"/>
      <c r="E39" s="5" t="s">
        <v>65</v>
      </c>
      <c r="F39" s="9">
        <v>39</v>
      </c>
      <c r="G39" s="20">
        <f t="shared" si="1"/>
        <v>3600</v>
      </c>
      <c r="H39" s="9">
        <f t="shared" si="0"/>
        <v>140400</v>
      </c>
      <c r="I39" s="9">
        <v>140400</v>
      </c>
      <c r="J39" s="15"/>
      <c r="K39" s="28">
        <f t="shared" si="2"/>
        <v>0</v>
      </c>
    </row>
    <row r="40" spans="1:11" s="13" customFormat="1" ht="45" customHeight="1" x14ac:dyDescent="0.25">
      <c r="A40" s="9"/>
      <c r="B40" s="83" t="s">
        <v>207</v>
      </c>
      <c r="C40" s="84"/>
      <c r="D40" s="85"/>
      <c r="E40" s="5" t="s">
        <v>65</v>
      </c>
      <c r="F40" s="9">
        <v>100</v>
      </c>
      <c r="G40" s="20">
        <f t="shared" si="1"/>
        <v>720</v>
      </c>
      <c r="H40" s="9">
        <f t="shared" si="0"/>
        <v>72000</v>
      </c>
      <c r="I40" s="9">
        <v>72000</v>
      </c>
      <c r="J40" s="15"/>
      <c r="K40" s="28">
        <f t="shared" si="2"/>
        <v>0</v>
      </c>
    </row>
    <row r="41" spans="1:11" s="13" customFormat="1" ht="29.25" customHeight="1" x14ac:dyDescent="0.25">
      <c r="A41" s="9"/>
      <c r="B41" s="83" t="s">
        <v>90</v>
      </c>
      <c r="C41" s="84"/>
      <c r="D41" s="85"/>
      <c r="E41" s="5" t="s">
        <v>65</v>
      </c>
      <c r="F41" s="9">
        <v>290</v>
      </c>
      <c r="G41" s="20">
        <f t="shared" si="1"/>
        <v>1440</v>
      </c>
      <c r="H41" s="9">
        <f t="shared" si="0"/>
        <v>417600</v>
      </c>
      <c r="I41" s="9">
        <v>417600</v>
      </c>
      <c r="J41" s="15"/>
      <c r="K41" s="28">
        <f t="shared" si="2"/>
        <v>0</v>
      </c>
    </row>
    <row r="42" spans="1:11" s="13" customFormat="1" ht="47.25" customHeight="1" x14ac:dyDescent="0.25">
      <c r="A42" s="9"/>
      <c r="B42" s="83" t="s">
        <v>205</v>
      </c>
      <c r="C42" s="84"/>
      <c r="D42" s="85"/>
      <c r="E42" s="5" t="s">
        <v>65</v>
      </c>
      <c r="F42" s="9">
        <v>140</v>
      </c>
      <c r="G42" s="20">
        <f t="shared" si="1"/>
        <v>1080</v>
      </c>
      <c r="H42" s="9">
        <f t="shared" si="0"/>
        <v>151200</v>
      </c>
      <c r="I42" s="9">
        <v>151200</v>
      </c>
      <c r="J42" s="15"/>
      <c r="K42" s="28">
        <f t="shared" si="2"/>
        <v>0</v>
      </c>
    </row>
    <row r="43" spans="1:11" s="13" customFormat="1" ht="56.25" customHeight="1" x14ac:dyDescent="0.25">
      <c r="A43" s="9"/>
      <c r="B43" s="83" t="s">
        <v>206</v>
      </c>
      <c r="C43" s="84"/>
      <c r="D43" s="85"/>
      <c r="E43" s="5" t="s">
        <v>65</v>
      </c>
      <c r="F43" s="9">
        <v>140</v>
      </c>
      <c r="G43" s="20">
        <f t="shared" si="1"/>
        <v>600</v>
      </c>
      <c r="H43" s="9">
        <f t="shared" si="0"/>
        <v>84000</v>
      </c>
      <c r="I43" s="9">
        <v>84000</v>
      </c>
      <c r="J43" s="15"/>
      <c r="K43" s="28">
        <f t="shared" si="2"/>
        <v>0</v>
      </c>
    </row>
    <row r="44" spans="1:11" ht="21" customHeight="1" x14ac:dyDescent="0.25">
      <c r="A44" s="69" t="s">
        <v>35</v>
      </c>
      <c r="B44" s="70"/>
      <c r="C44" s="70"/>
      <c r="D44" s="71"/>
      <c r="E44" s="72"/>
      <c r="F44" s="73"/>
      <c r="G44" s="74"/>
      <c r="H44" s="6">
        <f>SUM(H34+H33+H30+H29+H24)</f>
        <v>2007300</v>
      </c>
      <c r="I44" s="6">
        <f>SUM(I34+I33+I30+I29+I24)</f>
        <v>2007300</v>
      </c>
      <c r="J44" s="6">
        <f>SUM(J34+J33+J30+J29+J24)</f>
        <v>0</v>
      </c>
      <c r="K44" s="28">
        <f t="shared" si="2"/>
        <v>0</v>
      </c>
    </row>
    <row r="45" spans="1:11" ht="8.1" customHeight="1" x14ac:dyDescent="0.25">
      <c r="A45" s="36"/>
      <c r="B45" s="36"/>
      <c r="C45" s="36"/>
      <c r="D45" s="36"/>
      <c r="E45" s="36"/>
      <c r="F45" s="36"/>
      <c r="G45" s="36"/>
      <c r="H45" s="36"/>
      <c r="I45" s="36"/>
      <c r="J45" s="36"/>
    </row>
    <row r="46" spans="1:11" ht="20.25" customHeight="1" x14ac:dyDescent="0.25">
      <c r="A46" s="17" t="s">
        <v>9</v>
      </c>
      <c r="B46" s="75" t="s">
        <v>36</v>
      </c>
      <c r="C46" s="75"/>
      <c r="D46" s="75"/>
      <c r="E46" s="75"/>
      <c r="F46" s="75"/>
      <c r="G46" s="75"/>
      <c r="H46" s="75"/>
      <c r="I46" s="75"/>
      <c r="J46" s="75"/>
    </row>
    <row r="47" spans="1:11" ht="70.5" customHeight="1" x14ac:dyDescent="0.25">
      <c r="A47" s="16">
        <v>1</v>
      </c>
      <c r="B47" s="78" t="s">
        <v>212</v>
      </c>
      <c r="C47" s="79"/>
      <c r="D47" s="79"/>
      <c r="E47" s="79"/>
      <c r="F47" s="79"/>
      <c r="G47" s="79"/>
      <c r="H47" s="79"/>
      <c r="I47" s="79"/>
      <c r="J47" s="79"/>
    </row>
    <row r="48" spans="1:11" ht="82.5" customHeight="1" x14ac:dyDescent="0.25">
      <c r="A48" s="16">
        <v>2</v>
      </c>
      <c r="B48" s="76" t="s">
        <v>71</v>
      </c>
      <c r="C48" s="77"/>
      <c r="D48" s="77"/>
      <c r="E48" s="77"/>
      <c r="F48" s="77"/>
      <c r="G48" s="77"/>
      <c r="H48" s="77"/>
      <c r="I48" s="77"/>
      <c r="J48" s="77"/>
    </row>
    <row r="49" spans="1:10" ht="54.75" customHeight="1" x14ac:dyDescent="0.25">
      <c r="A49" s="16">
        <v>3</v>
      </c>
      <c r="B49" s="78" t="s">
        <v>72</v>
      </c>
      <c r="C49" s="79"/>
      <c r="D49" s="79"/>
      <c r="E49" s="79"/>
      <c r="F49" s="79"/>
      <c r="G49" s="79"/>
      <c r="H49" s="79"/>
      <c r="I49" s="79"/>
      <c r="J49" s="79"/>
    </row>
    <row r="50" spans="1:10" ht="136.5" customHeight="1" x14ac:dyDescent="0.25">
      <c r="A50" s="16">
        <v>4</v>
      </c>
      <c r="B50" s="78" t="s">
        <v>213</v>
      </c>
      <c r="C50" s="79"/>
      <c r="D50" s="79"/>
      <c r="E50" s="79"/>
      <c r="F50" s="79"/>
      <c r="G50" s="79"/>
      <c r="H50" s="79"/>
      <c r="I50" s="79"/>
      <c r="J50" s="79"/>
    </row>
    <row r="51" spans="1:10" ht="51" customHeight="1" x14ac:dyDescent="0.25">
      <c r="A51" s="16">
        <v>5</v>
      </c>
      <c r="B51" s="78" t="s">
        <v>70</v>
      </c>
      <c r="C51" s="79"/>
      <c r="D51" s="79"/>
      <c r="E51" s="79"/>
      <c r="F51" s="79"/>
      <c r="G51" s="79"/>
      <c r="H51" s="79"/>
      <c r="I51" s="79"/>
      <c r="J51" s="79"/>
    </row>
    <row r="52" spans="1:10" ht="30.75" customHeight="1" x14ac:dyDescent="0.25">
      <c r="A52" s="19"/>
      <c r="B52" s="68"/>
      <c r="C52" s="68"/>
      <c r="D52" s="68"/>
      <c r="E52" s="68"/>
      <c r="F52" s="68"/>
      <c r="G52" s="68"/>
      <c r="H52" s="68"/>
      <c r="I52" s="68"/>
      <c r="J52" s="68"/>
    </row>
  </sheetData>
  <mergeCells count="73">
    <mergeCell ref="A10:B10"/>
    <mergeCell ref="C10:J10"/>
    <mergeCell ref="B51:J51"/>
    <mergeCell ref="B52:J52"/>
    <mergeCell ref="A44:D44"/>
    <mergeCell ref="E44:G44"/>
    <mergeCell ref="A45:J45"/>
    <mergeCell ref="B46:J46"/>
    <mergeCell ref="B47:J47"/>
    <mergeCell ref="B48:J48"/>
    <mergeCell ref="B50:J50"/>
    <mergeCell ref="B49:J49"/>
    <mergeCell ref="A11:J11"/>
    <mergeCell ref="A21:J21"/>
    <mergeCell ref="A22:A23"/>
    <mergeCell ref="B22:D23"/>
    <mergeCell ref="E22:G22"/>
    <mergeCell ref="H22:H23"/>
    <mergeCell ref="I22:J22"/>
    <mergeCell ref="A12:A13"/>
    <mergeCell ref="B12:E13"/>
    <mergeCell ref="F12:G12"/>
    <mergeCell ref="H12:J13"/>
    <mergeCell ref="B14:E14"/>
    <mergeCell ref="B18:E18"/>
    <mergeCell ref="B15:E15"/>
    <mergeCell ref="B16:E16"/>
    <mergeCell ref="B17:E17"/>
    <mergeCell ref="B19:E19"/>
    <mergeCell ref="B20:E20"/>
    <mergeCell ref="H19:J19"/>
    <mergeCell ref="H20:J20"/>
    <mergeCell ref="A1:J1"/>
    <mergeCell ref="A2:B2"/>
    <mergeCell ref="C2:E2"/>
    <mergeCell ref="F2:J2"/>
    <mergeCell ref="A3:B3"/>
    <mergeCell ref="C3:E3"/>
    <mergeCell ref="F3:J3"/>
    <mergeCell ref="A8:B8"/>
    <mergeCell ref="C8:J8"/>
    <mergeCell ref="C9:J9"/>
    <mergeCell ref="A9:B9"/>
    <mergeCell ref="A4:J4"/>
    <mergeCell ref="A5:B6"/>
    <mergeCell ref="C5:E6"/>
    <mergeCell ref="F5:F6"/>
    <mergeCell ref="A7:J7"/>
    <mergeCell ref="B24:D24"/>
    <mergeCell ref="B29:D29"/>
    <mergeCell ref="B30:D30"/>
    <mergeCell ref="B31:D31"/>
    <mergeCell ref="B32:D32"/>
    <mergeCell ref="B25:D25"/>
    <mergeCell ref="B26:D26"/>
    <mergeCell ref="B27:D27"/>
    <mergeCell ref="B28:D28"/>
    <mergeCell ref="B33:D33"/>
    <mergeCell ref="B34:D34"/>
    <mergeCell ref="B35:D35"/>
    <mergeCell ref="B36:D36"/>
    <mergeCell ref="B37:D37"/>
    <mergeCell ref="B43:D43"/>
    <mergeCell ref="B38:D38"/>
    <mergeCell ref="B39:D39"/>
    <mergeCell ref="B40:D40"/>
    <mergeCell ref="B41:D41"/>
    <mergeCell ref="B42:D42"/>
    <mergeCell ref="H14:J14"/>
    <mergeCell ref="H15:J15"/>
    <mergeCell ref="H16:J16"/>
    <mergeCell ref="H17:J17"/>
    <mergeCell ref="H18:J18"/>
  </mergeCells>
  <pageMargins left="0.19685039370078741" right="0.19685039370078741" top="0.19685039370078741" bottom="0.19685039370078741" header="0.19685039370078741" footer="0.19685039370078741"/>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J26"/>
  <sheetViews>
    <sheetView view="pageBreakPreview" topLeftCell="A16" zoomScaleNormal="100" zoomScaleSheetLayoutView="100" workbookViewId="0">
      <selection activeCell="H14" sqref="H14:J14"/>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9" customFormat="1" ht="30.75" customHeight="1" x14ac:dyDescent="0.25">
      <c r="A1" s="33" t="s">
        <v>20</v>
      </c>
      <c r="B1" s="33"/>
      <c r="C1" s="33"/>
      <c r="D1" s="33"/>
      <c r="E1" s="33"/>
      <c r="F1" s="33"/>
      <c r="G1" s="33"/>
      <c r="H1" s="33"/>
      <c r="I1" s="33"/>
      <c r="J1" s="33"/>
    </row>
    <row r="2" spans="1:10" ht="30.75" customHeight="1" x14ac:dyDescent="0.25">
      <c r="A2" s="35" t="s">
        <v>12</v>
      </c>
      <c r="B2" s="35"/>
      <c r="C2" s="35" t="s">
        <v>0</v>
      </c>
      <c r="D2" s="35"/>
      <c r="E2" s="35"/>
      <c r="F2" s="35" t="s">
        <v>13</v>
      </c>
      <c r="G2" s="35"/>
      <c r="H2" s="35"/>
      <c r="I2" s="35"/>
      <c r="J2" s="35"/>
    </row>
    <row r="3" spans="1:10" ht="37.5" customHeight="1" x14ac:dyDescent="0.25">
      <c r="A3" s="82" t="s">
        <v>91</v>
      </c>
      <c r="B3" s="82"/>
      <c r="C3" s="44" t="s">
        <v>92</v>
      </c>
      <c r="D3" s="44"/>
      <c r="E3" s="44"/>
      <c r="F3" s="82" t="s">
        <v>44</v>
      </c>
      <c r="G3" s="82"/>
      <c r="H3" s="82"/>
      <c r="I3" s="82"/>
      <c r="J3" s="82"/>
    </row>
    <row r="4" spans="1:10" ht="8.1" customHeight="1" x14ac:dyDescent="0.25">
      <c r="A4" s="36"/>
      <c r="B4" s="36"/>
      <c r="C4" s="36"/>
      <c r="D4" s="36"/>
      <c r="E4" s="36"/>
      <c r="F4" s="36"/>
      <c r="G4" s="36"/>
      <c r="H4" s="36"/>
      <c r="I4" s="36"/>
      <c r="J4" s="36"/>
    </row>
    <row r="5" spans="1:10" ht="39.75" customHeight="1" x14ac:dyDescent="0.25">
      <c r="A5" s="35" t="s">
        <v>15</v>
      </c>
      <c r="B5" s="35"/>
      <c r="C5" s="34" t="s">
        <v>46</v>
      </c>
      <c r="D5" s="34"/>
      <c r="E5" s="34"/>
      <c r="F5" s="35" t="s">
        <v>14</v>
      </c>
      <c r="G5" s="2" t="s">
        <v>37</v>
      </c>
      <c r="H5" s="2" t="s">
        <v>38</v>
      </c>
      <c r="I5" s="2" t="s">
        <v>39</v>
      </c>
      <c r="J5" s="2" t="s">
        <v>40</v>
      </c>
    </row>
    <row r="6" spans="1:10" ht="24.75" customHeight="1" x14ac:dyDescent="0.25">
      <c r="A6" s="37"/>
      <c r="B6" s="37"/>
      <c r="C6" s="44"/>
      <c r="D6" s="44"/>
      <c r="E6" s="44"/>
      <c r="F6" s="37"/>
      <c r="G6" s="7">
        <f>H21</f>
        <v>1500000</v>
      </c>
      <c r="H6" s="7">
        <v>1500000</v>
      </c>
      <c r="I6" s="7">
        <v>1500000</v>
      </c>
      <c r="J6" s="7">
        <v>1500000</v>
      </c>
    </row>
    <row r="7" spans="1:10" ht="8.1" customHeight="1" x14ac:dyDescent="0.25">
      <c r="A7" s="36"/>
      <c r="B7" s="36"/>
      <c r="C7" s="36"/>
      <c r="D7" s="36"/>
      <c r="E7" s="36"/>
      <c r="F7" s="36"/>
      <c r="G7" s="36"/>
      <c r="H7" s="36"/>
      <c r="I7" s="36"/>
      <c r="J7" s="36"/>
    </row>
    <row r="8" spans="1:10" ht="53.25" customHeight="1" x14ac:dyDescent="0.25">
      <c r="A8" s="80" t="s">
        <v>16</v>
      </c>
      <c r="B8" s="80"/>
      <c r="C8" s="81" t="s">
        <v>93</v>
      </c>
      <c r="D8" s="81"/>
      <c r="E8" s="81"/>
      <c r="F8" s="81"/>
      <c r="G8" s="81"/>
      <c r="H8" s="81"/>
      <c r="I8" s="81"/>
      <c r="J8" s="81"/>
    </row>
    <row r="9" spans="1:10" ht="164.25" customHeight="1" x14ac:dyDescent="0.25">
      <c r="A9" s="53" t="s">
        <v>17</v>
      </c>
      <c r="B9" s="54"/>
      <c r="C9" s="86" t="s">
        <v>94</v>
      </c>
      <c r="D9" s="87"/>
      <c r="E9" s="87"/>
      <c r="F9" s="87"/>
      <c r="G9" s="87"/>
      <c r="H9" s="87"/>
      <c r="I9" s="87"/>
      <c r="J9" s="88"/>
    </row>
    <row r="10" spans="1:10" ht="45" customHeight="1" x14ac:dyDescent="0.25">
      <c r="A10" s="63" t="s">
        <v>18</v>
      </c>
      <c r="B10" s="63"/>
      <c r="C10" s="64" t="s">
        <v>95</v>
      </c>
      <c r="D10" s="65"/>
      <c r="E10" s="65"/>
      <c r="F10" s="65"/>
      <c r="G10" s="65"/>
      <c r="H10" s="65"/>
      <c r="I10" s="65"/>
      <c r="J10" s="65"/>
    </row>
    <row r="11" spans="1:10" ht="8.1" customHeight="1" x14ac:dyDescent="0.25">
      <c r="A11" s="36"/>
      <c r="B11" s="36"/>
      <c r="C11" s="36"/>
      <c r="D11" s="36"/>
      <c r="E11" s="36"/>
      <c r="F11" s="36"/>
      <c r="G11" s="36"/>
      <c r="H11" s="36"/>
      <c r="I11" s="36"/>
      <c r="J11" s="36"/>
    </row>
    <row r="12" spans="1:10" ht="20.25" customHeight="1" x14ac:dyDescent="0.25">
      <c r="A12" s="35" t="s">
        <v>9</v>
      </c>
      <c r="B12" s="35" t="s">
        <v>19</v>
      </c>
      <c r="C12" s="35"/>
      <c r="D12" s="35"/>
      <c r="E12" s="35"/>
      <c r="F12" s="35" t="s">
        <v>11</v>
      </c>
      <c r="G12" s="35"/>
      <c r="H12" s="49" t="s">
        <v>42</v>
      </c>
      <c r="I12" s="66"/>
      <c r="J12" s="50"/>
    </row>
    <row r="13" spans="1:10" ht="32.25" customHeight="1" x14ac:dyDescent="0.25">
      <c r="A13" s="45"/>
      <c r="B13" s="45"/>
      <c r="C13" s="45"/>
      <c r="D13" s="45"/>
      <c r="E13" s="45"/>
      <c r="F13" s="23" t="s">
        <v>21</v>
      </c>
      <c r="G13" s="23" t="s">
        <v>22</v>
      </c>
      <c r="H13" s="51"/>
      <c r="I13" s="67"/>
      <c r="J13" s="52"/>
    </row>
    <row r="14" spans="1:10" ht="32.25" customHeight="1" x14ac:dyDescent="0.25">
      <c r="A14" s="4">
        <v>1</v>
      </c>
      <c r="B14" s="62" t="s">
        <v>199</v>
      </c>
      <c r="C14" s="62"/>
      <c r="D14" s="62"/>
      <c r="E14" s="62"/>
      <c r="F14" s="4">
        <v>16000</v>
      </c>
      <c r="G14" s="4">
        <v>14128</v>
      </c>
      <c r="H14" s="40" t="s">
        <v>200</v>
      </c>
      <c r="I14" s="61"/>
      <c r="J14" s="61"/>
    </row>
    <row r="15" spans="1:10" ht="32.25" customHeight="1" x14ac:dyDescent="0.25">
      <c r="A15" s="4">
        <v>2</v>
      </c>
      <c r="B15" s="62" t="s">
        <v>98</v>
      </c>
      <c r="C15" s="62"/>
      <c r="D15" s="62"/>
      <c r="E15" s="62"/>
      <c r="F15" s="4">
        <v>19600</v>
      </c>
      <c r="G15" s="4">
        <v>17643</v>
      </c>
      <c r="H15" s="40" t="s">
        <v>200</v>
      </c>
      <c r="I15" s="61"/>
      <c r="J15" s="61"/>
    </row>
    <row r="16" spans="1:10" ht="8.1" customHeight="1" x14ac:dyDescent="0.25">
      <c r="A16" s="36"/>
      <c r="B16" s="36"/>
      <c r="C16" s="36"/>
      <c r="D16" s="36"/>
      <c r="E16" s="36"/>
      <c r="F16" s="36"/>
      <c r="G16" s="36"/>
      <c r="H16" s="36"/>
      <c r="I16" s="36"/>
      <c r="J16" s="36"/>
    </row>
    <row r="17" spans="1:10" ht="30" customHeight="1" x14ac:dyDescent="0.25">
      <c r="A17" s="35" t="s">
        <v>9</v>
      </c>
      <c r="B17" s="35" t="s">
        <v>26</v>
      </c>
      <c r="C17" s="35"/>
      <c r="D17" s="35"/>
      <c r="E17" s="35" t="s">
        <v>27</v>
      </c>
      <c r="F17" s="35"/>
      <c r="G17" s="35"/>
      <c r="H17" s="35" t="s">
        <v>30</v>
      </c>
      <c r="I17" s="35" t="s">
        <v>31</v>
      </c>
      <c r="J17" s="35"/>
    </row>
    <row r="18" spans="1:10" ht="32.25" customHeight="1" x14ac:dyDescent="0.25">
      <c r="A18" s="45"/>
      <c r="B18" s="45"/>
      <c r="C18" s="45"/>
      <c r="D18" s="45"/>
      <c r="E18" s="23" t="s">
        <v>28</v>
      </c>
      <c r="F18" s="23" t="s">
        <v>29</v>
      </c>
      <c r="G18" s="23" t="s">
        <v>34</v>
      </c>
      <c r="H18" s="45"/>
      <c r="I18" s="23" t="s">
        <v>32</v>
      </c>
      <c r="J18" s="23" t="s">
        <v>33</v>
      </c>
    </row>
    <row r="19" spans="1:10" s="13" customFormat="1" ht="117.75" customHeight="1" x14ac:dyDescent="0.25">
      <c r="A19" s="9">
        <v>1</v>
      </c>
      <c r="B19" s="83" t="s">
        <v>99</v>
      </c>
      <c r="C19" s="84"/>
      <c r="D19" s="85"/>
      <c r="E19" s="5" t="s">
        <v>65</v>
      </c>
      <c r="F19" s="9">
        <v>17643</v>
      </c>
      <c r="G19" s="20">
        <f t="shared" ref="G19:G20" si="0">H19/F19</f>
        <v>65.000283398514995</v>
      </c>
      <c r="H19" s="9">
        <f>I19+J19</f>
        <v>1146800</v>
      </c>
      <c r="I19" s="9">
        <v>1146800</v>
      </c>
      <c r="J19" s="15"/>
    </row>
    <row r="20" spans="1:10" s="13" customFormat="1" ht="174.75" customHeight="1" x14ac:dyDescent="0.25">
      <c r="A20" s="9"/>
      <c r="B20" s="83" t="s">
        <v>100</v>
      </c>
      <c r="C20" s="84"/>
      <c r="D20" s="85"/>
      <c r="E20" s="5" t="s">
        <v>65</v>
      </c>
      <c r="F20" s="9">
        <v>14128</v>
      </c>
      <c r="G20" s="20">
        <f t="shared" si="0"/>
        <v>25</v>
      </c>
      <c r="H20" s="9">
        <f>I20+J20</f>
        <v>353200</v>
      </c>
      <c r="I20" s="9">
        <v>353200</v>
      </c>
      <c r="J20" s="15"/>
    </row>
    <row r="21" spans="1:10" ht="21" customHeight="1" x14ac:dyDescent="0.25">
      <c r="A21" s="69" t="s">
        <v>35</v>
      </c>
      <c r="B21" s="70"/>
      <c r="C21" s="70"/>
      <c r="D21" s="71"/>
      <c r="E21" s="72"/>
      <c r="F21" s="73"/>
      <c r="G21" s="74"/>
      <c r="H21" s="6">
        <f>SUM(H19:H20)</f>
        <v>1500000</v>
      </c>
      <c r="I21" s="6">
        <f>SUM(I19:I20)</f>
        <v>1500000</v>
      </c>
      <c r="J21" s="6">
        <f>SUM(J19:J20)</f>
        <v>0</v>
      </c>
    </row>
    <row r="22" spans="1:10" ht="8.1" customHeight="1" x14ac:dyDescent="0.25">
      <c r="A22" s="36"/>
      <c r="B22" s="36"/>
      <c r="C22" s="36"/>
      <c r="D22" s="36"/>
      <c r="E22" s="36"/>
      <c r="F22" s="36"/>
      <c r="G22" s="36"/>
      <c r="H22" s="36"/>
      <c r="I22" s="36"/>
      <c r="J22" s="36"/>
    </row>
    <row r="23" spans="1:10" ht="20.25" customHeight="1" x14ac:dyDescent="0.25">
      <c r="A23" s="21" t="s">
        <v>9</v>
      </c>
      <c r="B23" s="75" t="s">
        <v>36</v>
      </c>
      <c r="C23" s="75"/>
      <c r="D23" s="75"/>
      <c r="E23" s="75"/>
      <c r="F23" s="75"/>
      <c r="G23" s="75"/>
      <c r="H23" s="75"/>
      <c r="I23" s="75"/>
      <c r="J23" s="75"/>
    </row>
    <row r="24" spans="1:10" ht="124.5" customHeight="1" x14ac:dyDescent="0.25">
      <c r="A24" s="16">
        <v>1</v>
      </c>
      <c r="B24" s="78" t="s">
        <v>96</v>
      </c>
      <c r="C24" s="79"/>
      <c r="D24" s="79"/>
      <c r="E24" s="79"/>
      <c r="F24" s="79"/>
      <c r="G24" s="79"/>
      <c r="H24" s="79"/>
      <c r="I24" s="79"/>
      <c r="J24" s="79"/>
    </row>
    <row r="25" spans="1:10" ht="134.25" customHeight="1" x14ac:dyDescent="0.25">
      <c r="A25" s="16">
        <v>2</v>
      </c>
      <c r="B25" s="78" t="s">
        <v>97</v>
      </c>
      <c r="C25" s="79"/>
      <c r="D25" s="79"/>
      <c r="E25" s="79"/>
      <c r="F25" s="79"/>
      <c r="G25" s="79"/>
      <c r="H25" s="79"/>
      <c r="I25" s="79"/>
      <c r="J25" s="79"/>
    </row>
    <row r="26" spans="1:10" ht="30.75" customHeight="1" x14ac:dyDescent="0.25">
      <c r="A26" s="22"/>
      <c r="B26" s="68"/>
      <c r="C26" s="68"/>
      <c r="D26" s="68"/>
      <c r="E26" s="68"/>
      <c r="F26" s="68"/>
      <c r="G26" s="68"/>
      <c r="H26" s="68"/>
      <c r="I26" s="68"/>
      <c r="J26" s="68"/>
    </row>
  </sheetData>
  <mergeCells count="42">
    <mergeCell ref="B26:J26"/>
    <mergeCell ref="B19:D19"/>
    <mergeCell ref="A21:D21"/>
    <mergeCell ref="E21:G21"/>
    <mergeCell ref="A22:J22"/>
    <mergeCell ref="B23:J23"/>
    <mergeCell ref="B24:J24"/>
    <mergeCell ref="B25:J25"/>
    <mergeCell ref="B20:D20"/>
    <mergeCell ref="A16:J16"/>
    <mergeCell ref="A17:A18"/>
    <mergeCell ref="B17:D18"/>
    <mergeCell ref="E17:G17"/>
    <mergeCell ref="H17:H18"/>
    <mergeCell ref="I17:J17"/>
    <mergeCell ref="B15:E15"/>
    <mergeCell ref="A9:B9"/>
    <mergeCell ref="C9:J9"/>
    <mergeCell ref="A10:B10"/>
    <mergeCell ref="C10:J10"/>
    <mergeCell ref="A11:J11"/>
    <mergeCell ref="A12:A13"/>
    <mergeCell ref="B12:E13"/>
    <mergeCell ref="F12:G12"/>
    <mergeCell ref="H12:J13"/>
    <mergeCell ref="B14:E14"/>
    <mergeCell ref="H14:J14"/>
    <mergeCell ref="H15:J15"/>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25"/>
  <sheetViews>
    <sheetView view="pageBreakPreview" topLeftCell="A10" zoomScaleNormal="100" zoomScaleSheetLayoutView="100" workbookViewId="0">
      <selection activeCell="L17" sqref="L17"/>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9" customFormat="1" ht="30.75" customHeight="1" x14ac:dyDescent="0.25">
      <c r="A1" s="33" t="s">
        <v>20</v>
      </c>
      <c r="B1" s="33"/>
      <c r="C1" s="33"/>
      <c r="D1" s="33"/>
      <c r="E1" s="33"/>
      <c r="F1" s="33"/>
      <c r="G1" s="33"/>
      <c r="H1" s="33"/>
      <c r="I1" s="33"/>
      <c r="J1" s="33"/>
    </row>
    <row r="2" spans="1:10" ht="30.75" customHeight="1" x14ac:dyDescent="0.25">
      <c r="A2" s="35" t="s">
        <v>12</v>
      </c>
      <c r="B2" s="35"/>
      <c r="C2" s="35" t="s">
        <v>0</v>
      </c>
      <c r="D2" s="35"/>
      <c r="E2" s="35"/>
      <c r="F2" s="35" t="s">
        <v>13</v>
      </c>
      <c r="G2" s="35"/>
      <c r="H2" s="35"/>
      <c r="I2" s="35"/>
      <c r="J2" s="35"/>
    </row>
    <row r="3" spans="1:10" ht="37.5" customHeight="1" x14ac:dyDescent="0.25">
      <c r="A3" s="82" t="s">
        <v>103</v>
      </c>
      <c r="B3" s="82"/>
      <c r="C3" s="44" t="s">
        <v>102</v>
      </c>
      <c r="D3" s="44"/>
      <c r="E3" s="44"/>
      <c r="F3" s="82" t="s">
        <v>101</v>
      </c>
      <c r="G3" s="82"/>
      <c r="H3" s="82"/>
      <c r="I3" s="82"/>
      <c r="J3" s="82"/>
    </row>
    <row r="4" spans="1:10" ht="8.1" customHeight="1" x14ac:dyDescent="0.25">
      <c r="A4" s="36"/>
      <c r="B4" s="36"/>
      <c r="C4" s="36"/>
      <c r="D4" s="36"/>
      <c r="E4" s="36"/>
      <c r="F4" s="36"/>
      <c r="G4" s="36"/>
      <c r="H4" s="36"/>
      <c r="I4" s="36"/>
      <c r="J4" s="36"/>
    </row>
    <row r="5" spans="1:10" ht="39.75" customHeight="1" x14ac:dyDescent="0.25">
      <c r="A5" s="35" t="s">
        <v>15</v>
      </c>
      <c r="B5" s="35"/>
      <c r="C5" s="34" t="s">
        <v>46</v>
      </c>
      <c r="D5" s="34"/>
      <c r="E5" s="34"/>
      <c r="F5" s="35" t="s">
        <v>14</v>
      </c>
      <c r="G5" s="2" t="s">
        <v>37</v>
      </c>
      <c r="H5" s="2" t="s">
        <v>38</v>
      </c>
      <c r="I5" s="2" t="s">
        <v>39</v>
      </c>
      <c r="J5" s="2" t="s">
        <v>40</v>
      </c>
    </row>
    <row r="6" spans="1:10" ht="24.75" customHeight="1" x14ac:dyDescent="0.25">
      <c r="A6" s="37"/>
      <c r="B6" s="37"/>
      <c r="C6" s="44"/>
      <c r="D6" s="44"/>
      <c r="E6" s="44"/>
      <c r="F6" s="37"/>
      <c r="G6" s="7">
        <f>H21</f>
        <v>1060564</v>
      </c>
      <c r="H6" s="7">
        <v>1044460</v>
      </c>
      <c r="I6" s="7">
        <v>1044460</v>
      </c>
      <c r="J6" s="7">
        <v>1044460</v>
      </c>
    </row>
    <row r="7" spans="1:10" ht="8.1" customHeight="1" x14ac:dyDescent="0.25">
      <c r="A7" s="36"/>
      <c r="B7" s="36"/>
      <c r="C7" s="36"/>
      <c r="D7" s="36"/>
      <c r="E7" s="36"/>
      <c r="F7" s="36"/>
      <c r="G7" s="36"/>
      <c r="H7" s="36"/>
      <c r="I7" s="36"/>
      <c r="J7" s="36"/>
    </row>
    <row r="8" spans="1:10" ht="53.25" customHeight="1" x14ac:dyDescent="0.25">
      <c r="A8" s="80" t="s">
        <v>16</v>
      </c>
      <c r="B8" s="80"/>
      <c r="C8" s="81" t="s">
        <v>104</v>
      </c>
      <c r="D8" s="81"/>
      <c r="E8" s="81"/>
      <c r="F8" s="81"/>
      <c r="G8" s="81"/>
      <c r="H8" s="81"/>
      <c r="I8" s="81"/>
      <c r="J8" s="81"/>
    </row>
    <row r="9" spans="1:10" ht="162" customHeight="1" x14ac:dyDescent="0.25">
      <c r="A9" s="53" t="s">
        <v>17</v>
      </c>
      <c r="B9" s="54"/>
      <c r="C9" s="86" t="s">
        <v>105</v>
      </c>
      <c r="D9" s="87"/>
      <c r="E9" s="87"/>
      <c r="F9" s="87"/>
      <c r="G9" s="87"/>
      <c r="H9" s="87"/>
      <c r="I9" s="87"/>
      <c r="J9" s="88"/>
    </row>
    <row r="10" spans="1:10" ht="45" customHeight="1" x14ac:dyDescent="0.25">
      <c r="A10" s="63" t="s">
        <v>18</v>
      </c>
      <c r="B10" s="63"/>
      <c r="C10" s="64" t="s">
        <v>106</v>
      </c>
      <c r="D10" s="65"/>
      <c r="E10" s="65"/>
      <c r="F10" s="65"/>
      <c r="G10" s="65"/>
      <c r="H10" s="65"/>
      <c r="I10" s="65"/>
      <c r="J10" s="65"/>
    </row>
    <row r="11" spans="1:10" ht="8.1" customHeight="1" x14ac:dyDescent="0.25">
      <c r="A11" s="36"/>
      <c r="B11" s="36"/>
      <c r="C11" s="36"/>
      <c r="D11" s="36"/>
      <c r="E11" s="36"/>
      <c r="F11" s="36"/>
      <c r="G11" s="36"/>
      <c r="H11" s="36"/>
      <c r="I11" s="36"/>
      <c r="J11" s="36"/>
    </row>
    <row r="12" spans="1:10" ht="20.25" customHeight="1" x14ac:dyDescent="0.25">
      <c r="A12" s="35" t="s">
        <v>9</v>
      </c>
      <c r="B12" s="35" t="s">
        <v>19</v>
      </c>
      <c r="C12" s="35"/>
      <c r="D12" s="35"/>
      <c r="E12" s="35"/>
      <c r="F12" s="35" t="s">
        <v>11</v>
      </c>
      <c r="G12" s="35"/>
      <c r="H12" s="49" t="s">
        <v>42</v>
      </c>
      <c r="I12" s="66"/>
      <c r="J12" s="50"/>
    </row>
    <row r="13" spans="1:10" ht="32.25" customHeight="1" x14ac:dyDescent="0.25">
      <c r="A13" s="45"/>
      <c r="B13" s="45"/>
      <c r="C13" s="45"/>
      <c r="D13" s="45"/>
      <c r="E13" s="45"/>
      <c r="F13" s="23" t="s">
        <v>21</v>
      </c>
      <c r="G13" s="23" t="s">
        <v>22</v>
      </c>
      <c r="H13" s="51"/>
      <c r="I13" s="67"/>
      <c r="J13" s="52"/>
    </row>
    <row r="14" spans="1:10" ht="32.25" customHeight="1" x14ac:dyDescent="0.25">
      <c r="A14" s="4">
        <v>1</v>
      </c>
      <c r="B14" s="62" t="s">
        <v>108</v>
      </c>
      <c r="C14" s="62"/>
      <c r="D14" s="62"/>
      <c r="E14" s="62"/>
      <c r="F14" s="4">
        <v>122</v>
      </c>
      <c r="G14" s="4">
        <v>122</v>
      </c>
      <c r="H14" s="40" t="s">
        <v>196</v>
      </c>
      <c r="I14" s="61"/>
      <c r="J14" s="61"/>
    </row>
    <row r="15" spans="1:10" ht="32.25" customHeight="1" x14ac:dyDescent="0.25">
      <c r="A15" s="4">
        <v>2</v>
      </c>
      <c r="B15" s="62" t="s">
        <v>109</v>
      </c>
      <c r="C15" s="62"/>
      <c r="D15" s="62"/>
      <c r="E15" s="62"/>
      <c r="F15" s="4">
        <v>100</v>
      </c>
      <c r="G15" s="4">
        <v>100</v>
      </c>
      <c r="H15" s="40" t="s">
        <v>196</v>
      </c>
      <c r="I15" s="61"/>
      <c r="J15" s="61"/>
    </row>
    <row r="16" spans="1:10" ht="8.1" customHeight="1" x14ac:dyDescent="0.25">
      <c r="A16" s="36"/>
      <c r="B16" s="36"/>
      <c r="C16" s="36"/>
      <c r="D16" s="36"/>
      <c r="E16" s="36"/>
      <c r="F16" s="36"/>
      <c r="G16" s="36"/>
      <c r="H16" s="36"/>
      <c r="I16" s="36"/>
      <c r="J16" s="36"/>
    </row>
    <row r="17" spans="1:10" ht="30" customHeight="1" x14ac:dyDescent="0.25">
      <c r="A17" s="35" t="s">
        <v>9</v>
      </c>
      <c r="B17" s="35" t="s">
        <v>26</v>
      </c>
      <c r="C17" s="35"/>
      <c r="D17" s="35"/>
      <c r="E17" s="35" t="s">
        <v>27</v>
      </c>
      <c r="F17" s="35"/>
      <c r="G17" s="35"/>
      <c r="H17" s="35" t="s">
        <v>30</v>
      </c>
      <c r="I17" s="35" t="s">
        <v>31</v>
      </c>
      <c r="J17" s="35"/>
    </row>
    <row r="18" spans="1:10" ht="32.25" customHeight="1" x14ac:dyDescent="0.25">
      <c r="A18" s="45"/>
      <c r="B18" s="45"/>
      <c r="C18" s="45"/>
      <c r="D18" s="45"/>
      <c r="E18" s="23" t="s">
        <v>28</v>
      </c>
      <c r="F18" s="23" t="s">
        <v>29</v>
      </c>
      <c r="G18" s="23" t="s">
        <v>34</v>
      </c>
      <c r="H18" s="45"/>
      <c r="I18" s="23" t="s">
        <v>32</v>
      </c>
      <c r="J18" s="23" t="s">
        <v>33</v>
      </c>
    </row>
    <row r="19" spans="1:10" s="13" customFormat="1" ht="35.25" customHeight="1" x14ac:dyDescent="0.25">
      <c r="A19" s="9">
        <v>1</v>
      </c>
      <c r="B19" s="83" t="s">
        <v>110</v>
      </c>
      <c r="C19" s="84"/>
      <c r="D19" s="85"/>
      <c r="E19" s="5" t="s">
        <v>65</v>
      </c>
      <c r="F19" s="9">
        <v>122</v>
      </c>
      <c r="G19" s="20">
        <f t="shared" ref="G19:G20" si="0">H19/F19</f>
        <v>8162</v>
      </c>
      <c r="H19" s="9">
        <f t="shared" ref="H19:H20" si="1">I19+J19</f>
        <v>995764</v>
      </c>
      <c r="I19" s="9">
        <v>995764</v>
      </c>
      <c r="J19" s="15"/>
    </row>
    <row r="20" spans="1:10" s="13" customFormat="1" ht="35.25" customHeight="1" x14ac:dyDescent="0.25">
      <c r="A20" s="9">
        <v>2</v>
      </c>
      <c r="B20" s="83" t="s">
        <v>111</v>
      </c>
      <c r="C20" s="84"/>
      <c r="D20" s="85"/>
      <c r="E20" s="5" t="s">
        <v>65</v>
      </c>
      <c r="F20" s="9">
        <v>100</v>
      </c>
      <c r="G20" s="20">
        <f t="shared" si="0"/>
        <v>648</v>
      </c>
      <c r="H20" s="9">
        <f t="shared" si="1"/>
        <v>64800</v>
      </c>
      <c r="I20" s="9">
        <v>64800</v>
      </c>
      <c r="J20" s="15"/>
    </row>
    <row r="21" spans="1:10" ht="21" customHeight="1" x14ac:dyDescent="0.25">
      <c r="A21" s="69" t="s">
        <v>35</v>
      </c>
      <c r="B21" s="70"/>
      <c r="C21" s="70"/>
      <c r="D21" s="71"/>
      <c r="E21" s="72"/>
      <c r="F21" s="73"/>
      <c r="G21" s="74"/>
      <c r="H21" s="6">
        <f>SUM(H19:H20)</f>
        <v>1060564</v>
      </c>
      <c r="I21" s="6">
        <f>SUM(I19:I20)</f>
        <v>1060564</v>
      </c>
      <c r="J21" s="6">
        <f>SUM(J19:J20)</f>
        <v>0</v>
      </c>
    </row>
    <row r="22" spans="1:10" ht="8.1" customHeight="1" x14ac:dyDescent="0.25">
      <c r="A22" s="36"/>
      <c r="B22" s="36"/>
      <c r="C22" s="36"/>
      <c r="D22" s="36"/>
      <c r="E22" s="36"/>
      <c r="F22" s="36"/>
      <c r="G22" s="36"/>
      <c r="H22" s="36"/>
      <c r="I22" s="36"/>
      <c r="J22" s="36"/>
    </row>
    <row r="23" spans="1:10" ht="20.25" customHeight="1" x14ac:dyDescent="0.25">
      <c r="A23" s="21" t="s">
        <v>9</v>
      </c>
      <c r="B23" s="75" t="s">
        <v>36</v>
      </c>
      <c r="C23" s="75"/>
      <c r="D23" s="75"/>
      <c r="E23" s="75"/>
      <c r="F23" s="75"/>
      <c r="G23" s="75"/>
      <c r="H23" s="75"/>
      <c r="I23" s="75"/>
      <c r="J23" s="75"/>
    </row>
    <row r="24" spans="1:10" ht="170.25" customHeight="1" x14ac:dyDescent="0.25">
      <c r="A24" s="16">
        <v>1</v>
      </c>
      <c r="B24" s="78" t="s">
        <v>107</v>
      </c>
      <c r="C24" s="79"/>
      <c r="D24" s="79"/>
      <c r="E24" s="79"/>
      <c r="F24" s="79"/>
      <c r="G24" s="79"/>
      <c r="H24" s="79"/>
      <c r="I24" s="79"/>
      <c r="J24" s="79"/>
    </row>
    <row r="25" spans="1:10" ht="30.75" customHeight="1" x14ac:dyDescent="0.25">
      <c r="A25" s="22"/>
      <c r="B25" s="68"/>
      <c r="C25" s="68"/>
      <c r="D25" s="68"/>
      <c r="E25" s="68"/>
      <c r="F25" s="68"/>
      <c r="G25" s="68"/>
      <c r="H25" s="68"/>
      <c r="I25" s="68"/>
      <c r="J25" s="68"/>
    </row>
  </sheetData>
  <mergeCells count="41">
    <mergeCell ref="B19:D19"/>
    <mergeCell ref="B20:D20"/>
    <mergeCell ref="B24:J24"/>
    <mergeCell ref="B25:J25"/>
    <mergeCell ref="A21:D21"/>
    <mergeCell ref="E21:G21"/>
    <mergeCell ref="A22:J22"/>
    <mergeCell ref="B23:J23"/>
    <mergeCell ref="A16:J16"/>
    <mergeCell ref="A17:A18"/>
    <mergeCell ref="B17:D18"/>
    <mergeCell ref="E17:G17"/>
    <mergeCell ref="H17:H18"/>
    <mergeCell ref="I17:J17"/>
    <mergeCell ref="B15:E15"/>
    <mergeCell ref="A9:B9"/>
    <mergeCell ref="C9:J9"/>
    <mergeCell ref="A10:B10"/>
    <mergeCell ref="C10:J10"/>
    <mergeCell ref="A11:J11"/>
    <mergeCell ref="A12:A13"/>
    <mergeCell ref="B12:E13"/>
    <mergeCell ref="F12:G12"/>
    <mergeCell ref="H12:J13"/>
    <mergeCell ref="B14:E14"/>
    <mergeCell ref="H14:J14"/>
    <mergeCell ref="H15:J15"/>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32"/>
  <sheetViews>
    <sheetView view="pageBreakPreview" topLeftCell="A22" zoomScaleNormal="100" zoomScaleSheetLayoutView="100" workbookViewId="0">
      <selection activeCell="I27" sqref="I27"/>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9" customFormat="1" ht="30.75" customHeight="1" x14ac:dyDescent="0.25">
      <c r="A1" s="33" t="s">
        <v>20</v>
      </c>
      <c r="B1" s="33"/>
      <c r="C1" s="33"/>
      <c r="D1" s="33"/>
      <c r="E1" s="33"/>
      <c r="F1" s="33"/>
      <c r="G1" s="33"/>
      <c r="H1" s="33"/>
      <c r="I1" s="33"/>
      <c r="J1" s="33"/>
    </row>
    <row r="2" spans="1:10" ht="30.75" customHeight="1" x14ac:dyDescent="0.25">
      <c r="A2" s="35" t="s">
        <v>12</v>
      </c>
      <c r="B2" s="35"/>
      <c r="C2" s="35" t="s">
        <v>0</v>
      </c>
      <c r="D2" s="35"/>
      <c r="E2" s="35"/>
      <c r="F2" s="35" t="s">
        <v>13</v>
      </c>
      <c r="G2" s="35"/>
      <c r="H2" s="35"/>
      <c r="I2" s="35"/>
      <c r="J2" s="35"/>
    </row>
    <row r="3" spans="1:10" ht="37.5" customHeight="1" x14ac:dyDescent="0.25">
      <c r="A3" s="82" t="s">
        <v>113</v>
      </c>
      <c r="B3" s="82"/>
      <c r="C3" s="44" t="s">
        <v>112</v>
      </c>
      <c r="D3" s="44"/>
      <c r="E3" s="44"/>
      <c r="F3" s="82" t="s">
        <v>44</v>
      </c>
      <c r="G3" s="82"/>
      <c r="H3" s="82"/>
      <c r="I3" s="82"/>
      <c r="J3" s="82"/>
    </row>
    <row r="4" spans="1:10" ht="8.1" customHeight="1" x14ac:dyDescent="0.25">
      <c r="A4" s="36"/>
      <c r="B4" s="36"/>
      <c r="C4" s="36"/>
      <c r="D4" s="36"/>
      <c r="E4" s="36"/>
      <c r="F4" s="36"/>
      <c r="G4" s="36"/>
      <c r="H4" s="36"/>
      <c r="I4" s="36"/>
      <c r="J4" s="36"/>
    </row>
    <row r="5" spans="1:10" ht="39.75" customHeight="1" x14ac:dyDescent="0.25">
      <c r="A5" s="35" t="s">
        <v>15</v>
      </c>
      <c r="B5" s="35"/>
      <c r="C5" s="34" t="s">
        <v>114</v>
      </c>
      <c r="D5" s="34"/>
      <c r="E5" s="34"/>
      <c r="F5" s="35" t="s">
        <v>14</v>
      </c>
      <c r="G5" s="2" t="s">
        <v>37</v>
      </c>
      <c r="H5" s="2" t="s">
        <v>38</v>
      </c>
      <c r="I5" s="2" t="s">
        <v>39</v>
      </c>
      <c r="J5" s="2" t="s">
        <v>40</v>
      </c>
    </row>
    <row r="6" spans="1:10" ht="24.75" customHeight="1" x14ac:dyDescent="0.25">
      <c r="A6" s="37"/>
      <c r="B6" s="37"/>
      <c r="C6" s="44"/>
      <c r="D6" s="44"/>
      <c r="E6" s="44"/>
      <c r="F6" s="37"/>
      <c r="G6" s="7">
        <f>H27</f>
        <v>4817200</v>
      </c>
      <c r="H6" s="7">
        <v>5298920</v>
      </c>
      <c r="I6" s="7">
        <v>5563866</v>
      </c>
      <c r="J6" s="7">
        <v>5842059.2999999998</v>
      </c>
    </row>
    <row r="7" spans="1:10" ht="8.1" customHeight="1" x14ac:dyDescent="0.25">
      <c r="A7" s="36"/>
      <c r="B7" s="36"/>
      <c r="C7" s="36"/>
      <c r="D7" s="36"/>
      <c r="E7" s="36"/>
      <c r="F7" s="36"/>
      <c r="G7" s="36"/>
      <c r="H7" s="36"/>
      <c r="I7" s="36"/>
      <c r="J7" s="36"/>
    </row>
    <row r="8" spans="1:10" ht="53.25" customHeight="1" x14ac:dyDescent="0.25">
      <c r="A8" s="80" t="s">
        <v>16</v>
      </c>
      <c r="B8" s="80"/>
      <c r="C8" s="81" t="s">
        <v>115</v>
      </c>
      <c r="D8" s="81"/>
      <c r="E8" s="81"/>
      <c r="F8" s="81"/>
      <c r="G8" s="81"/>
      <c r="H8" s="81"/>
      <c r="I8" s="81"/>
      <c r="J8" s="81"/>
    </row>
    <row r="9" spans="1:10" ht="176.25" customHeight="1" x14ac:dyDescent="0.25">
      <c r="A9" s="53" t="s">
        <v>17</v>
      </c>
      <c r="B9" s="54"/>
      <c r="C9" s="55" t="s">
        <v>116</v>
      </c>
      <c r="D9" s="56"/>
      <c r="E9" s="56"/>
      <c r="F9" s="56"/>
      <c r="G9" s="56"/>
      <c r="H9" s="56"/>
      <c r="I9" s="56"/>
      <c r="J9" s="57"/>
    </row>
    <row r="10" spans="1:10" ht="45" customHeight="1" x14ac:dyDescent="0.25">
      <c r="A10" s="63" t="s">
        <v>18</v>
      </c>
      <c r="B10" s="63"/>
      <c r="C10" s="64" t="s">
        <v>117</v>
      </c>
      <c r="D10" s="65"/>
      <c r="E10" s="65"/>
      <c r="F10" s="65"/>
      <c r="G10" s="65"/>
      <c r="H10" s="65"/>
      <c r="I10" s="65"/>
      <c r="J10" s="65"/>
    </row>
    <row r="11" spans="1:10" ht="8.1" customHeight="1" x14ac:dyDescent="0.25">
      <c r="A11" s="36"/>
      <c r="B11" s="36"/>
      <c r="C11" s="36"/>
      <c r="D11" s="36"/>
      <c r="E11" s="36"/>
      <c r="F11" s="36"/>
      <c r="G11" s="36"/>
      <c r="H11" s="36"/>
      <c r="I11" s="36"/>
      <c r="J11" s="36"/>
    </row>
    <row r="12" spans="1:10" ht="20.25" customHeight="1" x14ac:dyDescent="0.25">
      <c r="A12" s="35" t="s">
        <v>9</v>
      </c>
      <c r="B12" s="35" t="s">
        <v>19</v>
      </c>
      <c r="C12" s="35"/>
      <c r="D12" s="35"/>
      <c r="E12" s="35"/>
      <c r="F12" s="35" t="s">
        <v>11</v>
      </c>
      <c r="G12" s="35"/>
      <c r="H12" s="49" t="s">
        <v>42</v>
      </c>
      <c r="I12" s="66"/>
      <c r="J12" s="50"/>
    </row>
    <row r="13" spans="1:10" ht="32.25" customHeight="1" x14ac:dyDescent="0.25">
      <c r="A13" s="45"/>
      <c r="B13" s="45"/>
      <c r="C13" s="45"/>
      <c r="D13" s="45"/>
      <c r="E13" s="45"/>
      <c r="F13" s="23" t="s">
        <v>21</v>
      </c>
      <c r="G13" s="23" t="s">
        <v>22</v>
      </c>
      <c r="H13" s="51"/>
      <c r="I13" s="67"/>
      <c r="J13" s="52"/>
    </row>
    <row r="14" spans="1:10" ht="32.25" customHeight="1" x14ac:dyDescent="0.25">
      <c r="A14" s="4">
        <v>1</v>
      </c>
      <c r="B14" s="62" t="s">
        <v>120</v>
      </c>
      <c r="C14" s="62"/>
      <c r="D14" s="62"/>
      <c r="E14" s="62"/>
      <c r="F14" s="4">
        <v>6</v>
      </c>
      <c r="G14" s="4">
        <v>6</v>
      </c>
      <c r="H14" s="40" t="s">
        <v>201</v>
      </c>
      <c r="I14" s="61"/>
      <c r="J14" s="61"/>
    </row>
    <row r="15" spans="1:10" ht="32.25" customHeight="1" x14ac:dyDescent="0.25">
      <c r="A15" s="4">
        <v>2</v>
      </c>
      <c r="B15" s="62" t="s">
        <v>121</v>
      </c>
      <c r="C15" s="62"/>
      <c r="D15" s="62"/>
      <c r="E15" s="62"/>
      <c r="F15" s="4">
        <v>5379</v>
      </c>
      <c r="G15" s="4">
        <v>5657</v>
      </c>
      <c r="H15" s="40" t="s">
        <v>202</v>
      </c>
      <c r="I15" s="61"/>
      <c r="J15" s="61"/>
    </row>
    <row r="16" spans="1:10" ht="8.1" customHeight="1" x14ac:dyDescent="0.25">
      <c r="A16" s="36"/>
      <c r="B16" s="36"/>
      <c r="C16" s="36"/>
      <c r="D16" s="36"/>
      <c r="E16" s="36"/>
      <c r="F16" s="36"/>
      <c r="G16" s="36"/>
      <c r="H16" s="36"/>
      <c r="I16" s="36"/>
      <c r="J16" s="36"/>
    </row>
    <row r="17" spans="1:11" ht="30" customHeight="1" x14ac:dyDescent="0.25">
      <c r="A17" s="35" t="s">
        <v>9</v>
      </c>
      <c r="B17" s="35" t="s">
        <v>26</v>
      </c>
      <c r="C17" s="35"/>
      <c r="D17" s="35"/>
      <c r="E17" s="35" t="s">
        <v>27</v>
      </c>
      <c r="F17" s="35"/>
      <c r="G17" s="35"/>
      <c r="H17" s="35" t="s">
        <v>30</v>
      </c>
      <c r="I17" s="35" t="s">
        <v>31</v>
      </c>
      <c r="J17" s="35"/>
    </row>
    <row r="18" spans="1:11" ht="32.25" customHeight="1" x14ac:dyDescent="0.25">
      <c r="A18" s="45"/>
      <c r="B18" s="45"/>
      <c r="C18" s="45"/>
      <c r="D18" s="45"/>
      <c r="E18" s="23" t="s">
        <v>28</v>
      </c>
      <c r="F18" s="23" t="s">
        <v>29</v>
      </c>
      <c r="G18" s="23" t="s">
        <v>34</v>
      </c>
      <c r="H18" s="45"/>
      <c r="I18" s="23" t="s">
        <v>32</v>
      </c>
      <c r="J18" s="23" t="s">
        <v>33</v>
      </c>
    </row>
    <row r="19" spans="1:11" s="13" customFormat="1" ht="23.25" customHeight="1" x14ac:dyDescent="0.25">
      <c r="A19" s="15">
        <v>1</v>
      </c>
      <c r="B19" s="58" t="s">
        <v>122</v>
      </c>
      <c r="C19" s="59"/>
      <c r="D19" s="60"/>
      <c r="E19" s="26"/>
      <c r="F19" s="15"/>
      <c r="G19" s="27"/>
      <c r="H19" s="15">
        <f t="shared" ref="H19:H26" si="0">I19+J19</f>
        <v>1126200</v>
      </c>
      <c r="I19" s="15">
        <f>SUM(I20:I22)</f>
        <v>1108200</v>
      </c>
      <c r="J19" s="15">
        <f>SUM(J20:J22)</f>
        <v>18000</v>
      </c>
    </row>
    <row r="20" spans="1:11" s="13" customFormat="1" ht="26.25" customHeight="1" x14ac:dyDescent="0.25">
      <c r="A20" s="9"/>
      <c r="B20" s="83" t="s">
        <v>123</v>
      </c>
      <c r="C20" s="84"/>
      <c r="D20" s="85"/>
      <c r="E20" s="5" t="s">
        <v>130</v>
      </c>
      <c r="F20" s="9">
        <v>101</v>
      </c>
      <c r="G20" s="20">
        <f t="shared" ref="G20:G23" si="1">H20/F20</f>
        <v>8299.0099009900987</v>
      </c>
      <c r="H20" s="9">
        <f t="shared" si="0"/>
        <v>838200</v>
      </c>
      <c r="I20" s="9">
        <v>838200</v>
      </c>
      <c r="J20" s="15"/>
    </row>
    <row r="21" spans="1:11" s="13" customFormat="1" ht="35.25" customHeight="1" x14ac:dyDescent="0.25">
      <c r="A21" s="9"/>
      <c r="B21" s="83" t="s">
        <v>124</v>
      </c>
      <c r="C21" s="84"/>
      <c r="D21" s="85"/>
      <c r="E21" s="5" t="s">
        <v>130</v>
      </c>
      <c r="F21" s="9">
        <v>2</v>
      </c>
      <c r="G21" s="20">
        <f t="shared" si="1"/>
        <v>7500</v>
      </c>
      <c r="H21" s="9">
        <f t="shared" si="0"/>
        <v>15000</v>
      </c>
      <c r="I21" s="9">
        <v>15000</v>
      </c>
      <c r="J21" s="15"/>
    </row>
    <row r="22" spans="1:11" s="13" customFormat="1" ht="28.5" customHeight="1" x14ac:dyDescent="0.25">
      <c r="A22" s="9"/>
      <c r="B22" s="83" t="s">
        <v>125</v>
      </c>
      <c r="C22" s="84"/>
      <c r="D22" s="85"/>
      <c r="E22" s="5"/>
      <c r="F22" s="9"/>
      <c r="G22" s="20"/>
      <c r="H22" s="9">
        <f t="shared" si="0"/>
        <v>273000</v>
      </c>
      <c r="I22" s="9">
        <v>255000</v>
      </c>
      <c r="J22" s="9">
        <v>18000</v>
      </c>
      <c r="K22" s="28">
        <f>I22-J22</f>
        <v>237000</v>
      </c>
    </row>
    <row r="23" spans="1:11" s="13" customFormat="1" ht="35.25" customHeight="1" x14ac:dyDescent="0.25">
      <c r="A23" s="15">
        <v>2</v>
      </c>
      <c r="B23" s="58" t="s">
        <v>126</v>
      </c>
      <c r="C23" s="59"/>
      <c r="D23" s="60"/>
      <c r="E23" s="26" t="s">
        <v>65</v>
      </c>
      <c r="F23" s="15">
        <v>5657</v>
      </c>
      <c r="G23" s="27">
        <f t="shared" si="1"/>
        <v>648.75375640799007</v>
      </c>
      <c r="H23" s="15">
        <f t="shared" si="0"/>
        <v>3670000</v>
      </c>
      <c r="I23" s="15">
        <v>3670000</v>
      </c>
      <c r="J23" s="15">
        <v>0</v>
      </c>
    </row>
    <row r="24" spans="1:11" s="13" customFormat="1" ht="24" customHeight="1" x14ac:dyDescent="0.25">
      <c r="A24" s="15">
        <v>3</v>
      </c>
      <c r="B24" s="58" t="s">
        <v>127</v>
      </c>
      <c r="C24" s="59"/>
      <c r="D24" s="60"/>
      <c r="E24" s="26"/>
      <c r="F24" s="15"/>
      <c r="G24" s="27"/>
      <c r="H24" s="15">
        <f t="shared" si="0"/>
        <v>21000</v>
      </c>
      <c r="I24" s="15">
        <f>SUM(I25:I26)</f>
        <v>21000</v>
      </c>
      <c r="J24" s="15">
        <v>0</v>
      </c>
    </row>
    <row r="25" spans="1:11" s="13" customFormat="1" ht="35.25" customHeight="1" x14ac:dyDescent="0.25">
      <c r="A25" s="9"/>
      <c r="B25" s="83" t="s">
        <v>128</v>
      </c>
      <c r="C25" s="84"/>
      <c r="D25" s="85"/>
      <c r="E25" s="5"/>
      <c r="F25" s="9"/>
      <c r="G25" s="20"/>
      <c r="H25" s="9">
        <f t="shared" si="0"/>
        <v>16000</v>
      </c>
      <c r="I25" s="9">
        <v>16000</v>
      </c>
      <c r="J25" s="15"/>
    </row>
    <row r="26" spans="1:11" s="13" customFormat="1" ht="27.75" customHeight="1" x14ac:dyDescent="0.25">
      <c r="A26" s="9"/>
      <c r="B26" s="83" t="s">
        <v>129</v>
      </c>
      <c r="C26" s="84"/>
      <c r="D26" s="85"/>
      <c r="E26" s="5"/>
      <c r="F26" s="9"/>
      <c r="G26" s="20"/>
      <c r="H26" s="9">
        <f t="shared" si="0"/>
        <v>5000</v>
      </c>
      <c r="I26" s="9">
        <v>5000</v>
      </c>
      <c r="J26" s="15"/>
    </row>
    <row r="27" spans="1:11" ht="21" customHeight="1" x14ac:dyDescent="0.25">
      <c r="A27" s="69" t="s">
        <v>35</v>
      </c>
      <c r="B27" s="70"/>
      <c r="C27" s="70"/>
      <c r="D27" s="71"/>
      <c r="E27" s="72"/>
      <c r="F27" s="73"/>
      <c r="G27" s="74"/>
      <c r="H27" s="6">
        <f>SUM(H24+H23+H19)</f>
        <v>4817200</v>
      </c>
      <c r="I27" s="6">
        <f>SUM(I24+I23+I19)</f>
        <v>4799200</v>
      </c>
      <c r="J27" s="6">
        <f>SUM(J24+J23+J19)</f>
        <v>18000</v>
      </c>
    </row>
    <row r="28" spans="1:11" ht="8.1" customHeight="1" x14ac:dyDescent="0.25">
      <c r="A28" s="36"/>
      <c r="B28" s="36"/>
      <c r="C28" s="36"/>
      <c r="D28" s="36"/>
      <c r="E28" s="36"/>
      <c r="F28" s="36"/>
      <c r="G28" s="36"/>
      <c r="H28" s="36"/>
      <c r="I28" s="36"/>
      <c r="J28" s="36"/>
    </row>
    <row r="29" spans="1:11" ht="20.25" customHeight="1" x14ac:dyDescent="0.25">
      <c r="A29" s="21" t="s">
        <v>9</v>
      </c>
      <c r="B29" s="75" t="s">
        <v>36</v>
      </c>
      <c r="C29" s="75"/>
      <c r="D29" s="75"/>
      <c r="E29" s="75"/>
      <c r="F29" s="75"/>
      <c r="G29" s="75"/>
      <c r="H29" s="75"/>
      <c r="I29" s="75"/>
      <c r="J29" s="75"/>
    </row>
    <row r="30" spans="1:11" ht="98.25" customHeight="1" x14ac:dyDescent="0.25">
      <c r="A30" s="16">
        <v>1</v>
      </c>
      <c r="B30" s="78" t="s">
        <v>118</v>
      </c>
      <c r="C30" s="79"/>
      <c r="D30" s="79"/>
      <c r="E30" s="79"/>
      <c r="F30" s="79"/>
      <c r="G30" s="79"/>
      <c r="H30" s="79"/>
      <c r="I30" s="79"/>
      <c r="J30" s="79"/>
    </row>
    <row r="31" spans="1:11" ht="115.5" customHeight="1" x14ac:dyDescent="0.25">
      <c r="A31" s="16">
        <v>2</v>
      </c>
      <c r="B31" s="76" t="s">
        <v>119</v>
      </c>
      <c r="C31" s="77"/>
      <c r="D31" s="77"/>
      <c r="E31" s="77"/>
      <c r="F31" s="77"/>
      <c r="G31" s="77"/>
      <c r="H31" s="77"/>
      <c r="I31" s="77"/>
      <c r="J31" s="77"/>
    </row>
    <row r="32" spans="1:11" ht="30.75" customHeight="1" x14ac:dyDescent="0.25">
      <c r="A32" s="22"/>
      <c r="B32" s="68"/>
      <c r="C32" s="68"/>
      <c r="D32" s="68"/>
      <c r="E32" s="68"/>
      <c r="F32" s="68"/>
      <c r="G32" s="68"/>
      <c r="H32" s="68"/>
      <c r="I32" s="68"/>
      <c r="J32" s="68"/>
    </row>
  </sheetData>
  <mergeCells count="48">
    <mergeCell ref="B24:D24"/>
    <mergeCell ref="B19:D19"/>
    <mergeCell ref="B20:D20"/>
    <mergeCell ref="B21:D21"/>
    <mergeCell ref="B22:D22"/>
    <mergeCell ref="B23:D23"/>
    <mergeCell ref="B32:J32"/>
    <mergeCell ref="A27:D27"/>
    <mergeCell ref="E27:G27"/>
    <mergeCell ref="A28:J28"/>
    <mergeCell ref="B29:J29"/>
    <mergeCell ref="B30:J30"/>
    <mergeCell ref="B31:J31"/>
    <mergeCell ref="A16:J16"/>
    <mergeCell ref="A17:A18"/>
    <mergeCell ref="B17:D18"/>
    <mergeCell ref="E17:G17"/>
    <mergeCell ref="H17:H18"/>
    <mergeCell ref="I17:J17"/>
    <mergeCell ref="B15:E15"/>
    <mergeCell ref="A9:B9"/>
    <mergeCell ref="C9:J9"/>
    <mergeCell ref="A10:B10"/>
    <mergeCell ref="C10:J10"/>
    <mergeCell ref="A11:J11"/>
    <mergeCell ref="A12:A13"/>
    <mergeCell ref="B12:E13"/>
    <mergeCell ref="F12:G12"/>
    <mergeCell ref="H12:J13"/>
    <mergeCell ref="B14:E14"/>
    <mergeCell ref="H14:J14"/>
    <mergeCell ref="H15:J15"/>
    <mergeCell ref="B25:D25"/>
    <mergeCell ref="B26:D26"/>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J29"/>
  <sheetViews>
    <sheetView view="pageBreakPreview" zoomScaleNormal="100" zoomScaleSheetLayoutView="100" workbookViewId="0">
      <selection activeCell="H14" sqref="H14:J14"/>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9" customFormat="1" ht="30.75" customHeight="1" x14ac:dyDescent="0.25">
      <c r="A1" s="33" t="s">
        <v>20</v>
      </c>
      <c r="B1" s="33"/>
      <c r="C1" s="33"/>
      <c r="D1" s="33"/>
      <c r="E1" s="33"/>
      <c r="F1" s="33"/>
      <c r="G1" s="33"/>
      <c r="H1" s="33"/>
      <c r="I1" s="33"/>
      <c r="J1" s="33"/>
    </row>
    <row r="2" spans="1:10" ht="30.75" customHeight="1" x14ac:dyDescent="0.25">
      <c r="A2" s="35" t="s">
        <v>12</v>
      </c>
      <c r="B2" s="35"/>
      <c r="C2" s="35" t="s">
        <v>0</v>
      </c>
      <c r="D2" s="35"/>
      <c r="E2" s="35"/>
      <c r="F2" s="35" t="s">
        <v>13</v>
      </c>
      <c r="G2" s="35"/>
      <c r="H2" s="35"/>
      <c r="I2" s="35"/>
      <c r="J2" s="35"/>
    </row>
    <row r="3" spans="1:10" ht="37.5" customHeight="1" x14ac:dyDescent="0.25">
      <c r="A3" s="82" t="s">
        <v>131</v>
      </c>
      <c r="B3" s="82"/>
      <c r="C3" s="44" t="s">
        <v>132</v>
      </c>
      <c r="D3" s="44"/>
      <c r="E3" s="44"/>
      <c r="F3" s="82" t="s">
        <v>44</v>
      </c>
      <c r="G3" s="82"/>
      <c r="H3" s="82"/>
      <c r="I3" s="82"/>
      <c r="J3" s="82"/>
    </row>
    <row r="4" spans="1:10" ht="8.1" customHeight="1" x14ac:dyDescent="0.25">
      <c r="A4" s="36"/>
      <c r="B4" s="36"/>
      <c r="C4" s="36"/>
      <c r="D4" s="36"/>
      <c r="E4" s="36"/>
      <c r="F4" s="36"/>
      <c r="G4" s="36"/>
      <c r="H4" s="36"/>
      <c r="I4" s="36"/>
      <c r="J4" s="36"/>
    </row>
    <row r="5" spans="1:10" ht="39.75" customHeight="1" x14ac:dyDescent="0.25">
      <c r="A5" s="35" t="s">
        <v>15</v>
      </c>
      <c r="B5" s="35"/>
      <c r="C5" s="34" t="s">
        <v>114</v>
      </c>
      <c r="D5" s="34"/>
      <c r="E5" s="34"/>
      <c r="F5" s="35" t="s">
        <v>14</v>
      </c>
      <c r="G5" s="2" t="s">
        <v>37</v>
      </c>
      <c r="H5" s="2" t="s">
        <v>38</v>
      </c>
      <c r="I5" s="2" t="s">
        <v>39</v>
      </c>
      <c r="J5" s="2" t="s">
        <v>40</v>
      </c>
    </row>
    <row r="6" spans="1:10" ht="24.75" customHeight="1" x14ac:dyDescent="0.25">
      <c r="A6" s="37"/>
      <c r="B6" s="37"/>
      <c r="C6" s="44"/>
      <c r="D6" s="44"/>
      <c r="E6" s="44"/>
      <c r="F6" s="37"/>
      <c r="G6" s="7">
        <f>H25</f>
        <v>298400</v>
      </c>
      <c r="H6" s="7">
        <v>328240</v>
      </c>
      <c r="I6" s="7">
        <v>361064</v>
      </c>
      <c r="J6" s="7">
        <v>397170.4</v>
      </c>
    </row>
    <row r="7" spans="1:10" ht="8.1" customHeight="1" x14ac:dyDescent="0.25">
      <c r="A7" s="36"/>
      <c r="B7" s="36"/>
      <c r="C7" s="36"/>
      <c r="D7" s="36"/>
      <c r="E7" s="36"/>
      <c r="F7" s="36"/>
      <c r="G7" s="36"/>
      <c r="H7" s="36"/>
      <c r="I7" s="36"/>
      <c r="J7" s="36"/>
    </row>
    <row r="8" spans="1:10" ht="35.25" customHeight="1" x14ac:dyDescent="0.25">
      <c r="A8" s="80" t="s">
        <v>16</v>
      </c>
      <c r="B8" s="80"/>
      <c r="C8" s="81" t="s">
        <v>133</v>
      </c>
      <c r="D8" s="81"/>
      <c r="E8" s="81"/>
      <c r="F8" s="81"/>
      <c r="G8" s="81"/>
      <c r="H8" s="81"/>
      <c r="I8" s="81"/>
      <c r="J8" s="81"/>
    </row>
    <row r="9" spans="1:10" ht="79.5" customHeight="1" x14ac:dyDescent="0.25">
      <c r="A9" s="53" t="s">
        <v>17</v>
      </c>
      <c r="B9" s="54"/>
      <c r="C9" s="55" t="s">
        <v>134</v>
      </c>
      <c r="D9" s="56"/>
      <c r="E9" s="56"/>
      <c r="F9" s="56"/>
      <c r="G9" s="56"/>
      <c r="H9" s="56"/>
      <c r="I9" s="56"/>
      <c r="J9" s="57"/>
    </row>
    <row r="10" spans="1:10" ht="45" customHeight="1" x14ac:dyDescent="0.25">
      <c r="A10" s="63" t="s">
        <v>18</v>
      </c>
      <c r="B10" s="63"/>
      <c r="C10" s="64" t="s">
        <v>135</v>
      </c>
      <c r="D10" s="65"/>
      <c r="E10" s="65"/>
      <c r="F10" s="65"/>
      <c r="G10" s="65"/>
      <c r="H10" s="65"/>
      <c r="I10" s="65"/>
      <c r="J10" s="65"/>
    </row>
    <row r="11" spans="1:10" ht="8.1" customHeight="1" x14ac:dyDescent="0.25">
      <c r="A11" s="36"/>
      <c r="B11" s="36"/>
      <c r="C11" s="36"/>
      <c r="D11" s="36"/>
      <c r="E11" s="36"/>
      <c r="F11" s="36"/>
      <c r="G11" s="36"/>
      <c r="H11" s="36"/>
      <c r="I11" s="36"/>
      <c r="J11" s="36"/>
    </row>
    <row r="12" spans="1:10" ht="20.25" customHeight="1" x14ac:dyDescent="0.25">
      <c r="A12" s="35" t="s">
        <v>9</v>
      </c>
      <c r="B12" s="35" t="s">
        <v>19</v>
      </c>
      <c r="C12" s="35"/>
      <c r="D12" s="35"/>
      <c r="E12" s="35"/>
      <c r="F12" s="35" t="s">
        <v>11</v>
      </c>
      <c r="G12" s="35"/>
      <c r="H12" s="49" t="s">
        <v>42</v>
      </c>
      <c r="I12" s="66"/>
      <c r="J12" s="50"/>
    </row>
    <row r="13" spans="1:10" ht="32.25" customHeight="1" x14ac:dyDescent="0.25">
      <c r="A13" s="45"/>
      <c r="B13" s="45"/>
      <c r="C13" s="45"/>
      <c r="D13" s="45"/>
      <c r="E13" s="45"/>
      <c r="F13" s="23" t="s">
        <v>21</v>
      </c>
      <c r="G13" s="23" t="s">
        <v>22</v>
      </c>
      <c r="H13" s="51"/>
      <c r="I13" s="67"/>
      <c r="J13" s="52"/>
    </row>
    <row r="14" spans="1:10" ht="32.25" customHeight="1" x14ac:dyDescent="0.25">
      <c r="A14" s="4">
        <v>1</v>
      </c>
      <c r="B14" s="62" t="s">
        <v>65</v>
      </c>
      <c r="C14" s="62"/>
      <c r="D14" s="62"/>
      <c r="E14" s="62"/>
      <c r="F14" s="4">
        <v>50</v>
      </c>
      <c r="G14" s="4">
        <v>50</v>
      </c>
      <c r="H14" s="40" t="s">
        <v>203</v>
      </c>
      <c r="I14" s="61"/>
      <c r="J14" s="61"/>
    </row>
    <row r="15" spans="1:10" ht="8.1" customHeight="1" x14ac:dyDescent="0.25">
      <c r="A15" s="36"/>
      <c r="B15" s="36"/>
      <c r="C15" s="36"/>
      <c r="D15" s="36"/>
      <c r="E15" s="36"/>
      <c r="F15" s="36"/>
      <c r="G15" s="36"/>
      <c r="H15" s="36"/>
      <c r="I15" s="36"/>
      <c r="J15" s="36"/>
    </row>
    <row r="16" spans="1:10" ht="30" customHeight="1" x14ac:dyDescent="0.25">
      <c r="A16" s="35" t="s">
        <v>9</v>
      </c>
      <c r="B16" s="35" t="s">
        <v>26</v>
      </c>
      <c r="C16" s="35"/>
      <c r="D16" s="35"/>
      <c r="E16" s="35" t="s">
        <v>27</v>
      </c>
      <c r="F16" s="35"/>
      <c r="G16" s="35"/>
      <c r="H16" s="35" t="s">
        <v>30</v>
      </c>
      <c r="I16" s="35" t="s">
        <v>31</v>
      </c>
      <c r="J16" s="35"/>
    </row>
    <row r="17" spans="1:10" ht="32.25" customHeight="1" x14ac:dyDescent="0.25">
      <c r="A17" s="45"/>
      <c r="B17" s="45"/>
      <c r="C17" s="45"/>
      <c r="D17" s="45"/>
      <c r="E17" s="23" t="s">
        <v>28</v>
      </c>
      <c r="F17" s="23" t="s">
        <v>29</v>
      </c>
      <c r="G17" s="23" t="s">
        <v>34</v>
      </c>
      <c r="H17" s="45"/>
      <c r="I17" s="23" t="s">
        <v>32</v>
      </c>
      <c r="J17" s="23" t="s">
        <v>33</v>
      </c>
    </row>
    <row r="18" spans="1:10" s="13" customFormat="1" ht="25.5" customHeight="1" x14ac:dyDescent="0.25">
      <c r="A18" s="15">
        <v>1</v>
      </c>
      <c r="B18" s="58" t="s">
        <v>122</v>
      </c>
      <c r="C18" s="59"/>
      <c r="D18" s="60"/>
      <c r="E18" s="26"/>
      <c r="F18" s="15"/>
      <c r="G18" s="27"/>
      <c r="H18" s="15">
        <f t="shared" ref="H18:H24" si="0">I18+J18</f>
        <v>217400</v>
      </c>
      <c r="I18" s="15">
        <f>SUM(I19:I21)</f>
        <v>217400</v>
      </c>
      <c r="J18" s="15"/>
    </row>
    <row r="19" spans="1:10" s="13" customFormat="1" ht="27" customHeight="1" x14ac:dyDescent="0.25">
      <c r="A19" s="9"/>
      <c r="B19" s="83" t="s">
        <v>123</v>
      </c>
      <c r="C19" s="84"/>
      <c r="D19" s="85"/>
      <c r="E19" s="5" t="s">
        <v>130</v>
      </c>
      <c r="F19" s="9">
        <v>10</v>
      </c>
      <c r="G19" s="20">
        <f t="shared" ref="G19:G23" si="1">H19/F19</f>
        <v>6240</v>
      </c>
      <c r="H19" s="9">
        <f t="shared" si="0"/>
        <v>62400</v>
      </c>
      <c r="I19" s="9">
        <v>62400</v>
      </c>
      <c r="J19" s="15"/>
    </row>
    <row r="20" spans="1:10" s="13" customFormat="1" ht="35.25" customHeight="1" x14ac:dyDescent="0.25">
      <c r="A20" s="9"/>
      <c r="B20" s="83" t="s">
        <v>124</v>
      </c>
      <c r="C20" s="84"/>
      <c r="D20" s="85"/>
      <c r="E20" s="5" t="s">
        <v>130</v>
      </c>
      <c r="F20" s="9">
        <v>8</v>
      </c>
      <c r="G20" s="20">
        <f t="shared" si="1"/>
        <v>7750</v>
      </c>
      <c r="H20" s="9">
        <f t="shared" si="0"/>
        <v>62000</v>
      </c>
      <c r="I20" s="9">
        <v>62000</v>
      </c>
      <c r="J20" s="15"/>
    </row>
    <row r="21" spans="1:10" s="13" customFormat="1" ht="35.25" customHeight="1" x14ac:dyDescent="0.25">
      <c r="A21" s="9"/>
      <c r="B21" s="83" t="s">
        <v>125</v>
      </c>
      <c r="C21" s="84"/>
      <c r="D21" s="85"/>
      <c r="E21" s="5"/>
      <c r="F21" s="9"/>
      <c r="G21" s="20"/>
      <c r="H21" s="9">
        <f t="shared" si="0"/>
        <v>93000</v>
      </c>
      <c r="I21" s="9">
        <v>93000</v>
      </c>
      <c r="J21" s="15"/>
    </row>
    <row r="22" spans="1:10" s="13" customFormat="1" ht="24" customHeight="1" x14ac:dyDescent="0.25">
      <c r="A22" s="15">
        <v>2</v>
      </c>
      <c r="B22" s="58" t="s">
        <v>137</v>
      </c>
      <c r="C22" s="59"/>
      <c r="D22" s="60"/>
      <c r="E22" s="26" t="s">
        <v>65</v>
      </c>
      <c r="F22" s="15">
        <v>50</v>
      </c>
      <c r="G22" s="27">
        <f t="shared" si="1"/>
        <v>140</v>
      </c>
      <c r="H22" s="15">
        <f t="shared" si="0"/>
        <v>7000</v>
      </c>
      <c r="I22" s="15">
        <v>7000</v>
      </c>
      <c r="J22" s="15"/>
    </row>
    <row r="23" spans="1:10" s="13" customFormat="1" ht="22.5" customHeight="1" x14ac:dyDescent="0.25">
      <c r="A23" s="15">
        <v>3</v>
      </c>
      <c r="B23" s="58" t="s">
        <v>138</v>
      </c>
      <c r="C23" s="59"/>
      <c r="D23" s="60"/>
      <c r="E23" s="26" t="s">
        <v>65</v>
      </c>
      <c r="F23" s="15">
        <v>50</v>
      </c>
      <c r="G23" s="27">
        <f t="shared" si="1"/>
        <v>1460</v>
      </c>
      <c r="H23" s="15">
        <f t="shared" si="0"/>
        <v>73000</v>
      </c>
      <c r="I23" s="15">
        <v>73000</v>
      </c>
      <c r="J23" s="15"/>
    </row>
    <row r="24" spans="1:10" s="13" customFormat="1" ht="22.5" customHeight="1" x14ac:dyDescent="0.25">
      <c r="A24" s="15">
        <v>4</v>
      </c>
      <c r="B24" s="58" t="s">
        <v>127</v>
      </c>
      <c r="C24" s="59"/>
      <c r="D24" s="60"/>
      <c r="E24" s="26"/>
      <c r="F24" s="15"/>
      <c r="G24" s="27"/>
      <c r="H24" s="15">
        <f t="shared" si="0"/>
        <v>1000</v>
      </c>
      <c r="I24" s="15">
        <v>1000</v>
      </c>
      <c r="J24" s="15"/>
    </row>
    <row r="25" spans="1:10" ht="21" customHeight="1" x14ac:dyDescent="0.25">
      <c r="A25" s="69" t="s">
        <v>35</v>
      </c>
      <c r="B25" s="70"/>
      <c r="C25" s="70"/>
      <c r="D25" s="71"/>
      <c r="E25" s="72"/>
      <c r="F25" s="73"/>
      <c r="G25" s="74"/>
      <c r="H25" s="6">
        <f>SUM(H24+H23+H22+H18)</f>
        <v>298400</v>
      </c>
      <c r="I25" s="6">
        <f>SUM(I24+I23+I22+I18)</f>
        <v>298400</v>
      </c>
      <c r="J25" s="6">
        <f>SUM(J18:J24)</f>
        <v>0</v>
      </c>
    </row>
    <row r="26" spans="1:10" ht="8.1" customHeight="1" x14ac:dyDescent="0.25">
      <c r="A26" s="36"/>
      <c r="B26" s="36"/>
      <c r="C26" s="36"/>
      <c r="D26" s="36"/>
      <c r="E26" s="36"/>
      <c r="F26" s="36"/>
      <c r="G26" s="36"/>
      <c r="H26" s="36"/>
      <c r="I26" s="36"/>
      <c r="J26" s="36"/>
    </row>
    <row r="27" spans="1:10" ht="20.25" customHeight="1" x14ac:dyDescent="0.25">
      <c r="A27" s="21" t="s">
        <v>9</v>
      </c>
      <c r="B27" s="75" t="s">
        <v>36</v>
      </c>
      <c r="C27" s="75"/>
      <c r="D27" s="75"/>
      <c r="E27" s="75"/>
      <c r="F27" s="75"/>
      <c r="G27" s="75"/>
      <c r="H27" s="75"/>
      <c r="I27" s="75"/>
      <c r="J27" s="75"/>
    </row>
    <row r="28" spans="1:10" ht="57.75" customHeight="1" x14ac:dyDescent="0.25">
      <c r="A28" s="16">
        <v>1</v>
      </c>
      <c r="B28" s="78" t="s">
        <v>136</v>
      </c>
      <c r="C28" s="79"/>
      <c r="D28" s="79"/>
      <c r="E28" s="79"/>
      <c r="F28" s="79"/>
      <c r="G28" s="79"/>
      <c r="H28" s="79"/>
      <c r="I28" s="79"/>
      <c r="J28" s="79"/>
    </row>
    <row r="29" spans="1:10" ht="30.75" customHeight="1" x14ac:dyDescent="0.25">
      <c r="A29" s="22"/>
      <c r="B29" s="68"/>
      <c r="C29" s="68"/>
      <c r="D29" s="68"/>
      <c r="E29" s="68"/>
      <c r="F29" s="68"/>
      <c r="G29" s="68"/>
      <c r="H29" s="68"/>
      <c r="I29" s="68"/>
      <c r="J29" s="68"/>
    </row>
  </sheetData>
  <mergeCells count="44">
    <mergeCell ref="B18:D18"/>
    <mergeCell ref="B28:J28"/>
    <mergeCell ref="B29:J29"/>
    <mergeCell ref="A25:D25"/>
    <mergeCell ref="E25:G25"/>
    <mergeCell ref="A26:J26"/>
    <mergeCell ref="B27:J27"/>
    <mergeCell ref="B19:D19"/>
    <mergeCell ref="B20:D20"/>
    <mergeCell ref="B21:D21"/>
    <mergeCell ref="B22:D22"/>
    <mergeCell ref="B23:D23"/>
    <mergeCell ref="B24:D24"/>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J27"/>
  <sheetViews>
    <sheetView view="pageBreakPreview" topLeftCell="A16" zoomScaleNormal="100" zoomScaleSheetLayoutView="100" workbookViewId="0">
      <selection activeCell="H14" sqref="H14:J14"/>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9" customFormat="1" ht="30.75" customHeight="1" x14ac:dyDescent="0.25">
      <c r="A1" s="33" t="s">
        <v>20</v>
      </c>
      <c r="B1" s="33"/>
      <c r="C1" s="33"/>
      <c r="D1" s="33"/>
      <c r="E1" s="33"/>
      <c r="F1" s="33"/>
      <c r="G1" s="33"/>
      <c r="H1" s="33"/>
      <c r="I1" s="33"/>
      <c r="J1" s="33"/>
    </row>
    <row r="2" spans="1:10" ht="30.75" customHeight="1" x14ac:dyDescent="0.25">
      <c r="A2" s="35" t="s">
        <v>12</v>
      </c>
      <c r="B2" s="35"/>
      <c r="C2" s="35" t="s">
        <v>0</v>
      </c>
      <c r="D2" s="35"/>
      <c r="E2" s="35"/>
      <c r="F2" s="35" t="s">
        <v>13</v>
      </c>
      <c r="G2" s="35"/>
      <c r="H2" s="35"/>
      <c r="I2" s="35"/>
      <c r="J2" s="35"/>
    </row>
    <row r="3" spans="1:10" ht="37.5" customHeight="1" x14ac:dyDescent="0.25">
      <c r="A3" s="82" t="s">
        <v>139</v>
      </c>
      <c r="B3" s="82"/>
      <c r="C3" s="44" t="s">
        <v>140</v>
      </c>
      <c r="D3" s="44"/>
      <c r="E3" s="44"/>
      <c r="F3" s="82" t="s">
        <v>44</v>
      </c>
      <c r="G3" s="82"/>
      <c r="H3" s="82"/>
      <c r="I3" s="82"/>
      <c r="J3" s="82"/>
    </row>
    <row r="4" spans="1:10" ht="8.1" customHeight="1" x14ac:dyDescent="0.25">
      <c r="A4" s="36"/>
      <c r="B4" s="36"/>
      <c r="C4" s="36"/>
      <c r="D4" s="36"/>
      <c r="E4" s="36"/>
      <c r="F4" s="36"/>
      <c r="G4" s="36"/>
      <c r="H4" s="36"/>
      <c r="I4" s="36"/>
      <c r="J4" s="36"/>
    </row>
    <row r="5" spans="1:10" ht="39.75" customHeight="1" x14ac:dyDescent="0.25">
      <c r="A5" s="35" t="s">
        <v>15</v>
      </c>
      <c r="B5" s="35"/>
      <c r="C5" s="34" t="s">
        <v>46</v>
      </c>
      <c r="D5" s="34"/>
      <c r="E5" s="34"/>
      <c r="F5" s="35" t="s">
        <v>14</v>
      </c>
      <c r="G5" s="2" t="s">
        <v>37</v>
      </c>
      <c r="H5" s="2" t="s">
        <v>38</v>
      </c>
      <c r="I5" s="2" t="s">
        <v>39</v>
      </c>
      <c r="J5" s="2" t="s">
        <v>40</v>
      </c>
    </row>
    <row r="6" spans="1:10" ht="24.75" customHeight="1" x14ac:dyDescent="0.25">
      <c r="A6" s="37"/>
      <c r="B6" s="37"/>
      <c r="C6" s="44"/>
      <c r="D6" s="44"/>
      <c r="E6" s="44"/>
      <c r="F6" s="37"/>
      <c r="G6" s="7">
        <f>H23</f>
        <v>37490</v>
      </c>
      <c r="H6" s="7">
        <v>39990</v>
      </c>
      <c r="I6" s="7">
        <v>39990</v>
      </c>
      <c r="J6" s="7">
        <v>39990</v>
      </c>
    </row>
    <row r="7" spans="1:10" ht="8.1" customHeight="1" x14ac:dyDescent="0.25">
      <c r="A7" s="36"/>
      <c r="B7" s="36"/>
      <c r="C7" s="36"/>
      <c r="D7" s="36"/>
      <c r="E7" s="36"/>
      <c r="F7" s="36"/>
      <c r="G7" s="36"/>
      <c r="H7" s="36"/>
      <c r="I7" s="36"/>
      <c r="J7" s="36"/>
    </row>
    <row r="8" spans="1:10" ht="53.25" customHeight="1" x14ac:dyDescent="0.25">
      <c r="A8" s="80" t="s">
        <v>16</v>
      </c>
      <c r="B8" s="80"/>
      <c r="C8" s="81" t="s">
        <v>141</v>
      </c>
      <c r="D8" s="81"/>
      <c r="E8" s="81"/>
      <c r="F8" s="81"/>
      <c r="G8" s="81"/>
      <c r="H8" s="81"/>
      <c r="I8" s="81"/>
      <c r="J8" s="81"/>
    </row>
    <row r="9" spans="1:10" ht="165" customHeight="1" x14ac:dyDescent="0.25">
      <c r="A9" s="53" t="s">
        <v>17</v>
      </c>
      <c r="B9" s="54"/>
      <c r="C9" s="55" t="s">
        <v>142</v>
      </c>
      <c r="D9" s="56"/>
      <c r="E9" s="56"/>
      <c r="F9" s="56"/>
      <c r="G9" s="56"/>
      <c r="H9" s="56"/>
      <c r="I9" s="56"/>
      <c r="J9" s="57"/>
    </row>
    <row r="10" spans="1:10" ht="59.25" customHeight="1" x14ac:dyDescent="0.25">
      <c r="A10" s="63" t="s">
        <v>18</v>
      </c>
      <c r="B10" s="63"/>
      <c r="C10" s="64" t="s">
        <v>143</v>
      </c>
      <c r="D10" s="65"/>
      <c r="E10" s="65"/>
      <c r="F10" s="65"/>
      <c r="G10" s="65"/>
      <c r="H10" s="65"/>
      <c r="I10" s="65"/>
      <c r="J10" s="65"/>
    </row>
    <row r="11" spans="1:10" ht="8.1" customHeight="1" x14ac:dyDescent="0.25">
      <c r="A11" s="36"/>
      <c r="B11" s="36"/>
      <c r="C11" s="36"/>
      <c r="D11" s="36"/>
      <c r="E11" s="36"/>
      <c r="F11" s="36"/>
      <c r="G11" s="36"/>
      <c r="H11" s="36"/>
      <c r="I11" s="36"/>
      <c r="J11" s="36"/>
    </row>
    <row r="12" spans="1:10" ht="20.25" customHeight="1" x14ac:dyDescent="0.25">
      <c r="A12" s="35" t="s">
        <v>9</v>
      </c>
      <c r="B12" s="35" t="s">
        <v>19</v>
      </c>
      <c r="C12" s="35"/>
      <c r="D12" s="35"/>
      <c r="E12" s="35"/>
      <c r="F12" s="35" t="s">
        <v>11</v>
      </c>
      <c r="G12" s="35"/>
      <c r="H12" s="49" t="s">
        <v>42</v>
      </c>
      <c r="I12" s="66"/>
      <c r="J12" s="50"/>
    </row>
    <row r="13" spans="1:10" ht="32.25" customHeight="1" x14ac:dyDescent="0.25">
      <c r="A13" s="45"/>
      <c r="B13" s="45"/>
      <c r="C13" s="45"/>
      <c r="D13" s="45"/>
      <c r="E13" s="45"/>
      <c r="F13" s="23" t="s">
        <v>21</v>
      </c>
      <c r="G13" s="23" t="s">
        <v>22</v>
      </c>
      <c r="H13" s="51"/>
      <c r="I13" s="67"/>
      <c r="J13" s="52"/>
    </row>
    <row r="14" spans="1:10" ht="32.25" customHeight="1" x14ac:dyDescent="0.25">
      <c r="A14" s="4">
        <v>1</v>
      </c>
      <c r="B14" s="62" t="s">
        <v>145</v>
      </c>
      <c r="C14" s="62"/>
      <c r="D14" s="62"/>
      <c r="E14" s="62"/>
      <c r="F14" s="4">
        <v>5</v>
      </c>
      <c r="G14" s="4">
        <v>5</v>
      </c>
      <c r="H14" s="40" t="s">
        <v>195</v>
      </c>
      <c r="I14" s="61"/>
      <c r="J14" s="61"/>
    </row>
    <row r="15" spans="1:10" ht="8.1" customHeight="1" x14ac:dyDescent="0.25">
      <c r="A15" s="36"/>
      <c r="B15" s="36"/>
      <c r="C15" s="36"/>
      <c r="D15" s="36"/>
      <c r="E15" s="36"/>
      <c r="F15" s="36"/>
      <c r="G15" s="36"/>
      <c r="H15" s="36"/>
      <c r="I15" s="36"/>
      <c r="J15" s="36"/>
    </row>
    <row r="16" spans="1:10" ht="30" customHeight="1" x14ac:dyDescent="0.25">
      <c r="A16" s="35" t="s">
        <v>9</v>
      </c>
      <c r="B16" s="35" t="s">
        <v>26</v>
      </c>
      <c r="C16" s="35"/>
      <c r="D16" s="35"/>
      <c r="E16" s="35" t="s">
        <v>27</v>
      </c>
      <c r="F16" s="35"/>
      <c r="G16" s="35"/>
      <c r="H16" s="35" t="s">
        <v>30</v>
      </c>
      <c r="I16" s="35" t="s">
        <v>31</v>
      </c>
      <c r="J16" s="35"/>
    </row>
    <row r="17" spans="1:10" ht="32.25" customHeight="1" x14ac:dyDescent="0.25">
      <c r="A17" s="45"/>
      <c r="B17" s="45"/>
      <c r="C17" s="45"/>
      <c r="D17" s="45"/>
      <c r="E17" s="23" t="s">
        <v>28</v>
      </c>
      <c r="F17" s="23" t="s">
        <v>29</v>
      </c>
      <c r="G17" s="23" t="s">
        <v>34</v>
      </c>
      <c r="H17" s="45"/>
      <c r="I17" s="23" t="s">
        <v>32</v>
      </c>
      <c r="J17" s="23" t="s">
        <v>33</v>
      </c>
    </row>
    <row r="18" spans="1:10" s="13" customFormat="1" ht="35.25" customHeight="1" x14ac:dyDescent="0.25">
      <c r="A18" s="15"/>
      <c r="B18" s="58" t="s">
        <v>146</v>
      </c>
      <c r="C18" s="59"/>
      <c r="D18" s="60"/>
      <c r="E18" s="26"/>
      <c r="F18" s="15"/>
      <c r="G18" s="27"/>
      <c r="H18" s="15">
        <f t="shared" ref="H18:H22" si="0">I18+J18</f>
        <v>37490</v>
      </c>
      <c r="I18" s="15">
        <f>SUM(I19:I22)</f>
        <v>37490</v>
      </c>
      <c r="J18" s="15"/>
    </row>
    <row r="19" spans="1:10" s="13" customFormat="1" ht="45" customHeight="1" x14ac:dyDescent="0.25">
      <c r="A19" s="9"/>
      <c r="B19" s="83" t="s">
        <v>147</v>
      </c>
      <c r="C19" s="84"/>
      <c r="D19" s="85"/>
      <c r="E19" s="5" t="s">
        <v>151</v>
      </c>
      <c r="F19" s="9">
        <v>2</v>
      </c>
      <c r="G19" s="20">
        <f t="shared" ref="G19:G22" si="1">H19/F19</f>
        <v>13500</v>
      </c>
      <c r="H19" s="9">
        <f t="shared" si="0"/>
        <v>27000</v>
      </c>
      <c r="I19" s="9">
        <v>27000</v>
      </c>
      <c r="J19" s="15"/>
    </row>
    <row r="20" spans="1:10" s="13" customFormat="1" ht="64.5" customHeight="1" x14ac:dyDescent="0.25">
      <c r="A20" s="9"/>
      <c r="B20" s="83" t="s">
        <v>148</v>
      </c>
      <c r="C20" s="84"/>
      <c r="D20" s="85"/>
      <c r="E20" s="5" t="s">
        <v>151</v>
      </c>
      <c r="F20" s="9">
        <v>1</v>
      </c>
      <c r="G20" s="20">
        <f t="shared" si="1"/>
        <v>2500</v>
      </c>
      <c r="H20" s="9">
        <f>I20+J20</f>
        <v>2500</v>
      </c>
      <c r="I20" s="9">
        <v>2500</v>
      </c>
      <c r="J20" s="15"/>
    </row>
    <row r="21" spans="1:10" s="13" customFormat="1" ht="49.5" customHeight="1" x14ac:dyDescent="0.25">
      <c r="A21" s="9"/>
      <c r="B21" s="83" t="s">
        <v>149</v>
      </c>
      <c r="C21" s="84"/>
      <c r="D21" s="85"/>
      <c r="E21" s="5" t="s">
        <v>151</v>
      </c>
      <c r="F21" s="9">
        <v>1</v>
      </c>
      <c r="G21" s="20">
        <f t="shared" si="1"/>
        <v>2500</v>
      </c>
      <c r="H21" s="9">
        <f t="shared" si="0"/>
        <v>2500</v>
      </c>
      <c r="I21" s="9">
        <v>2500</v>
      </c>
      <c r="J21" s="15"/>
    </row>
    <row r="22" spans="1:10" s="13" customFormat="1" ht="57" customHeight="1" x14ac:dyDescent="0.25">
      <c r="A22" s="9"/>
      <c r="B22" s="83" t="s">
        <v>150</v>
      </c>
      <c r="C22" s="84"/>
      <c r="D22" s="85"/>
      <c r="E22" s="5" t="s">
        <v>152</v>
      </c>
      <c r="F22" s="9">
        <v>1</v>
      </c>
      <c r="G22" s="20">
        <f t="shared" si="1"/>
        <v>5490</v>
      </c>
      <c r="H22" s="9">
        <f t="shared" si="0"/>
        <v>5490</v>
      </c>
      <c r="I22" s="9">
        <v>5490</v>
      </c>
      <c r="J22" s="15"/>
    </row>
    <row r="23" spans="1:10" ht="21" customHeight="1" x14ac:dyDescent="0.25">
      <c r="A23" s="69" t="s">
        <v>35</v>
      </c>
      <c r="B23" s="70"/>
      <c r="C23" s="70"/>
      <c r="D23" s="71"/>
      <c r="E23" s="72"/>
      <c r="F23" s="73"/>
      <c r="G23" s="74"/>
      <c r="H23" s="6">
        <f>H18</f>
        <v>37490</v>
      </c>
      <c r="I23" s="6">
        <f>I18</f>
        <v>37490</v>
      </c>
      <c r="J23" s="6">
        <f>J18</f>
        <v>0</v>
      </c>
    </row>
    <row r="24" spans="1:10" ht="8.1" customHeight="1" x14ac:dyDescent="0.25">
      <c r="A24" s="36"/>
      <c r="B24" s="36"/>
      <c r="C24" s="36"/>
      <c r="D24" s="36"/>
      <c r="E24" s="36"/>
      <c r="F24" s="36"/>
      <c r="G24" s="36"/>
      <c r="H24" s="36"/>
      <c r="I24" s="36"/>
      <c r="J24" s="36"/>
    </row>
    <row r="25" spans="1:10" ht="20.25" customHeight="1" x14ac:dyDescent="0.25">
      <c r="A25" s="21" t="s">
        <v>9</v>
      </c>
      <c r="B25" s="75" t="s">
        <v>36</v>
      </c>
      <c r="C25" s="75"/>
      <c r="D25" s="75"/>
      <c r="E25" s="75"/>
      <c r="F25" s="75"/>
      <c r="G25" s="75"/>
      <c r="H25" s="75"/>
      <c r="I25" s="75"/>
      <c r="J25" s="75"/>
    </row>
    <row r="26" spans="1:10" ht="59.25" customHeight="1" x14ac:dyDescent="0.25">
      <c r="A26" s="16">
        <v>1</v>
      </c>
      <c r="B26" s="78" t="s">
        <v>144</v>
      </c>
      <c r="C26" s="79"/>
      <c r="D26" s="79"/>
      <c r="E26" s="79"/>
      <c r="F26" s="79"/>
      <c r="G26" s="79"/>
      <c r="H26" s="79"/>
      <c r="I26" s="79"/>
      <c r="J26" s="79"/>
    </row>
    <row r="27" spans="1:10" ht="30.75" customHeight="1" x14ac:dyDescent="0.25">
      <c r="A27" s="22"/>
      <c r="B27" s="68"/>
      <c r="C27" s="68"/>
      <c r="D27" s="68"/>
      <c r="E27" s="68"/>
      <c r="F27" s="68"/>
      <c r="G27" s="68"/>
      <c r="H27" s="68"/>
      <c r="I27" s="68"/>
      <c r="J27" s="68"/>
    </row>
  </sheetData>
  <mergeCells count="42">
    <mergeCell ref="B18:D18"/>
    <mergeCell ref="B26:J26"/>
    <mergeCell ref="B27:J27"/>
    <mergeCell ref="A23:D23"/>
    <mergeCell ref="E23:G23"/>
    <mergeCell ref="A24:J24"/>
    <mergeCell ref="B25:J25"/>
    <mergeCell ref="B19:D19"/>
    <mergeCell ref="B20:D20"/>
    <mergeCell ref="B21:D21"/>
    <mergeCell ref="B22:D22"/>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23"/>
  <sheetViews>
    <sheetView view="pageBreakPreview" topLeftCell="A10" zoomScaleNormal="100" zoomScaleSheetLayoutView="100" workbookViewId="0">
      <selection activeCell="H14" sqref="H14:J14"/>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9" customFormat="1" ht="30.75" customHeight="1" x14ac:dyDescent="0.25">
      <c r="A1" s="33" t="s">
        <v>20</v>
      </c>
      <c r="B1" s="33"/>
      <c r="C1" s="33"/>
      <c r="D1" s="33"/>
      <c r="E1" s="33"/>
      <c r="F1" s="33"/>
      <c r="G1" s="33"/>
      <c r="H1" s="33"/>
      <c r="I1" s="33"/>
      <c r="J1" s="33"/>
    </row>
    <row r="2" spans="1:10" ht="30.75" customHeight="1" x14ac:dyDescent="0.25">
      <c r="A2" s="35" t="s">
        <v>12</v>
      </c>
      <c r="B2" s="35"/>
      <c r="C2" s="35" t="s">
        <v>0</v>
      </c>
      <c r="D2" s="35"/>
      <c r="E2" s="35"/>
      <c r="F2" s="35" t="s">
        <v>13</v>
      </c>
      <c r="G2" s="35"/>
      <c r="H2" s="35"/>
      <c r="I2" s="35"/>
      <c r="J2" s="35"/>
    </row>
    <row r="3" spans="1:10" ht="37.5" customHeight="1" x14ac:dyDescent="0.25">
      <c r="A3" s="82" t="s">
        <v>153</v>
      </c>
      <c r="B3" s="82"/>
      <c r="C3" s="44" t="s">
        <v>154</v>
      </c>
      <c r="D3" s="44"/>
      <c r="E3" s="44"/>
      <c r="F3" s="82" t="s">
        <v>44</v>
      </c>
      <c r="G3" s="82"/>
      <c r="H3" s="82"/>
      <c r="I3" s="82"/>
      <c r="J3" s="82"/>
    </row>
    <row r="4" spans="1:10" ht="8.1" customHeight="1" x14ac:dyDescent="0.25">
      <c r="A4" s="36"/>
      <c r="B4" s="36"/>
      <c r="C4" s="36"/>
      <c r="D4" s="36"/>
      <c r="E4" s="36"/>
      <c r="F4" s="36"/>
      <c r="G4" s="36"/>
      <c r="H4" s="36"/>
      <c r="I4" s="36"/>
      <c r="J4" s="36"/>
    </row>
    <row r="5" spans="1:10" ht="39.75" customHeight="1" x14ac:dyDescent="0.25">
      <c r="A5" s="35" t="s">
        <v>15</v>
      </c>
      <c r="B5" s="35"/>
      <c r="C5" s="34" t="s">
        <v>46</v>
      </c>
      <c r="D5" s="34"/>
      <c r="E5" s="34"/>
      <c r="F5" s="35" t="s">
        <v>14</v>
      </c>
      <c r="G5" s="2" t="s">
        <v>37</v>
      </c>
      <c r="H5" s="2" t="s">
        <v>38</v>
      </c>
      <c r="I5" s="2" t="s">
        <v>39</v>
      </c>
      <c r="J5" s="2" t="s">
        <v>40</v>
      </c>
    </row>
    <row r="6" spans="1:10" ht="24.75" customHeight="1" x14ac:dyDescent="0.25">
      <c r="A6" s="37"/>
      <c r="B6" s="37"/>
      <c r="C6" s="44"/>
      <c r="D6" s="44"/>
      <c r="E6" s="44"/>
      <c r="F6" s="37"/>
      <c r="G6" s="7">
        <f>H19</f>
        <v>220000</v>
      </c>
      <c r="H6" s="7">
        <v>550000</v>
      </c>
      <c r="I6" s="7">
        <v>550000</v>
      </c>
      <c r="J6" s="7">
        <v>550000</v>
      </c>
    </row>
    <row r="7" spans="1:10" ht="8.1" customHeight="1" x14ac:dyDescent="0.25">
      <c r="A7" s="36"/>
      <c r="B7" s="36"/>
      <c r="C7" s="36"/>
      <c r="D7" s="36"/>
      <c r="E7" s="36"/>
      <c r="F7" s="36"/>
      <c r="G7" s="36"/>
      <c r="H7" s="36"/>
      <c r="I7" s="36"/>
      <c r="J7" s="36"/>
    </row>
    <row r="8" spans="1:10" ht="53.25" customHeight="1" x14ac:dyDescent="0.25">
      <c r="A8" s="80" t="s">
        <v>16</v>
      </c>
      <c r="B8" s="80"/>
      <c r="C8" s="81" t="s">
        <v>155</v>
      </c>
      <c r="D8" s="81"/>
      <c r="E8" s="81"/>
      <c r="F8" s="81"/>
      <c r="G8" s="81"/>
      <c r="H8" s="81"/>
      <c r="I8" s="81"/>
      <c r="J8" s="81"/>
    </row>
    <row r="9" spans="1:10" ht="97.5" customHeight="1" x14ac:dyDescent="0.25">
      <c r="A9" s="53" t="s">
        <v>17</v>
      </c>
      <c r="B9" s="54"/>
      <c r="C9" s="55" t="s">
        <v>156</v>
      </c>
      <c r="D9" s="56"/>
      <c r="E9" s="56"/>
      <c r="F9" s="56"/>
      <c r="G9" s="56"/>
      <c r="H9" s="56"/>
      <c r="I9" s="56"/>
      <c r="J9" s="57"/>
    </row>
    <row r="10" spans="1:10" ht="45" customHeight="1" x14ac:dyDescent="0.25">
      <c r="A10" s="63" t="s">
        <v>18</v>
      </c>
      <c r="B10" s="63"/>
      <c r="C10" s="64" t="s">
        <v>157</v>
      </c>
      <c r="D10" s="65"/>
      <c r="E10" s="65"/>
      <c r="F10" s="65"/>
      <c r="G10" s="65"/>
      <c r="H10" s="65"/>
      <c r="I10" s="65"/>
      <c r="J10" s="65"/>
    </row>
    <row r="11" spans="1:10" ht="8.1" customHeight="1" x14ac:dyDescent="0.25">
      <c r="A11" s="36"/>
      <c r="B11" s="36"/>
      <c r="C11" s="36"/>
      <c r="D11" s="36"/>
      <c r="E11" s="36"/>
      <c r="F11" s="36"/>
      <c r="G11" s="36"/>
      <c r="H11" s="36"/>
      <c r="I11" s="36"/>
      <c r="J11" s="36"/>
    </row>
    <row r="12" spans="1:10" ht="20.25" customHeight="1" x14ac:dyDescent="0.25">
      <c r="A12" s="35" t="s">
        <v>9</v>
      </c>
      <c r="B12" s="35" t="s">
        <v>19</v>
      </c>
      <c r="C12" s="35"/>
      <c r="D12" s="35"/>
      <c r="E12" s="35"/>
      <c r="F12" s="35" t="s">
        <v>11</v>
      </c>
      <c r="G12" s="35"/>
      <c r="H12" s="49" t="s">
        <v>42</v>
      </c>
      <c r="I12" s="66"/>
      <c r="J12" s="50"/>
    </row>
    <row r="13" spans="1:10" ht="32.25" customHeight="1" x14ac:dyDescent="0.25">
      <c r="A13" s="45"/>
      <c r="B13" s="45"/>
      <c r="C13" s="45"/>
      <c r="D13" s="45"/>
      <c r="E13" s="45"/>
      <c r="F13" s="23" t="s">
        <v>21</v>
      </c>
      <c r="G13" s="23" t="s">
        <v>22</v>
      </c>
      <c r="H13" s="51"/>
      <c r="I13" s="67"/>
      <c r="J13" s="52"/>
    </row>
    <row r="14" spans="1:10" ht="43.5" customHeight="1" x14ac:dyDescent="0.25">
      <c r="A14" s="4">
        <v>1</v>
      </c>
      <c r="B14" s="62" t="s">
        <v>159</v>
      </c>
      <c r="C14" s="62"/>
      <c r="D14" s="62"/>
      <c r="E14" s="62"/>
      <c r="F14" s="4">
        <v>500</v>
      </c>
      <c r="G14" s="4">
        <v>100</v>
      </c>
      <c r="H14" s="40" t="s">
        <v>196</v>
      </c>
      <c r="I14" s="61"/>
      <c r="J14" s="61"/>
    </row>
    <row r="15" spans="1:10" ht="8.1" customHeight="1" x14ac:dyDescent="0.25">
      <c r="A15" s="36"/>
      <c r="B15" s="36"/>
      <c r="C15" s="36"/>
      <c r="D15" s="36"/>
      <c r="E15" s="36"/>
      <c r="F15" s="36"/>
      <c r="G15" s="36"/>
      <c r="H15" s="36"/>
      <c r="I15" s="36"/>
      <c r="J15" s="36"/>
    </row>
    <row r="16" spans="1:10" ht="30" customHeight="1" x14ac:dyDescent="0.25">
      <c r="A16" s="35" t="s">
        <v>9</v>
      </c>
      <c r="B16" s="35" t="s">
        <v>26</v>
      </c>
      <c r="C16" s="35"/>
      <c r="D16" s="35"/>
      <c r="E16" s="35" t="s">
        <v>27</v>
      </c>
      <c r="F16" s="35"/>
      <c r="G16" s="35"/>
      <c r="H16" s="35" t="s">
        <v>30</v>
      </c>
      <c r="I16" s="35" t="s">
        <v>31</v>
      </c>
      <c r="J16" s="35"/>
    </row>
    <row r="17" spans="1:10" ht="32.25" customHeight="1" x14ac:dyDescent="0.25">
      <c r="A17" s="45"/>
      <c r="B17" s="45"/>
      <c r="C17" s="45"/>
      <c r="D17" s="45"/>
      <c r="E17" s="23" t="s">
        <v>28</v>
      </c>
      <c r="F17" s="23" t="s">
        <v>29</v>
      </c>
      <c r="G17" s="23" t="s">
        <v>34</v>
      </c>
      <c r="H17" s="45"/>
      <c r="I17" s="23" t="s">
        <v>32</v>
      </c>
      <c r="J17" s="23" t="s">
        <v>33</v>
      </c>
    </row>
    <row r="18" spans="1:10" s="13" customFormat="1" ht="149.25" customHeight="1" x14ac:dyDescent="0.25">
      <c r="A18" s="9">
        <v>1</v>
      </c>
      <c r="B18" s="83" t="s">
        <v>160</v>
      </c>
      <c r="C18" s="84"/>
      <c r="D18" s="85"/>
      <c r="E18" s="5" t="s">
        <v>65</v>
      </c>
      <c r="F18" s="9">
        <v>100</v>
      </c>
      <c r="G18" s="20">
        <f t="shared" ref="G18" si="0">H18/F18</f>
        <v>2200</v>
      </c>
      <c r="H18" s="9">
        <f t="shared" ref="H18" si="1">I18+J18</f>
        <v>220000</v>
      </c>
      <c r="I18" s="9">
        <v>220000</v>
      </c>
      <c r="J18" s="15"/>
    </row>
    <row r="19" spans="1:10" ht="21" customHeight="1" x14ac:dyDescent="0.25">
      <c r="A19" s="69" t="s">
        <v>35</v>
      </c>
      <c r="B19" s="70"/>
      <c r="C19" s="70"/>
      <c r="D19" s="71"/>
      <c r="E19" s="72"/>
      <c r="F19" s="73"/>
      <c r="G19" s="74"/>
      <c r="H19" s="6">
        <f>SUM(H18:H18)</f>
        <v>220000</v>
      </c>
      <c r="I19" s="6">
        <f>SUM(I18:I18)</f>
        <v>220000</v>
      </c>
      <c r="J19" s="6">
        <f>SUM(J18:J18)</f>
        <v>0</v>
      </c>
    </row>
    <row r="20" spans="1:10" ht="8.1" customHeight="1" x14ac:dyDescent="0.25">
      <c r="A20" s="36"/>
      <c r="B20" s="36"/>
      <c r="C20" s="36"/>
      <c r="D20" s="36"/>
      <c r="E20" s="36"/>
      <c r="F20" s="36"/>
      <c r="G20" s="36"/>
      <c r="H20" s="36"/>
      <c r="I20" s="36"/>
      <c r="J20" s="36"/>
    </row>
    <row r="21" spans="1:10" ht="20.25" customHeight="1" x14ac:dyDescent="0.25">
      <c r="A21" s="21" t="s">
        <v>9</v>
      </c>
      <c r="B21" s="75" t="s">
        <v>36</v>
      </c>
      <c r="C21" s="75"/>
      <c r="D21" s="75"/>
      <c r="E21" s="75"/>
      <c r="F21" s="75"/>
      <c r="G21" s="75"/>
      <c r="H21" s="75"/>
      <c r="I21" s="75"/>
      <c r="J21" s="75"/>
    </row>
    <row r="22" spans="1:10" ht="114.75" customHeight="1" x14ac:dyDescent="0.25">
      <c r="A22" s="16">
        <v>1</v>
      </c>
      <c r="B22" s="78" t="s">
        <v>158</v>
      </c>
      <c r="C22" s="79"/>
      <c r="D22" s="79"/>
      <c r="E22" s="79"/>
      <c r="F22" s="79"/>
      <c r="G22" s="79"/>
      <c r="H22" s="79"/>
      <c r="I22" s="79"/>
      <c r="J22" s="79"/>
    </row>
    <row r="23" spans="1:10" ht="30.75" customHeight="1" x14ac:dyDescent="0.25">
      <c r="A23" s="22"/>
      <c r="B23" s="68"/>
      <c r="C23" s="68"/>
      <c r="D23" s="68"/>
      <c r="E23" s="68"/>
      <c r="F23" s="68"/>
      <c r="G23" s="68"/>
      <c r="H23" s="68"/>
      <c r="I23" s="68"/>
      <c r="J23" s="68"/>
    </row>
  </sheetData>
  <mergeCells count="38">
    <mergeCell ref="B22:J22"/>
    <mergeCell ref="B23:J23"/>
    <mergeCell ref="B18:D18"/>
    <mergeCell ref="A19:D19"/>
    <mergeCell ref="E19:G19"/>
    <mergeCell ref="A20:J20"/>
    <mergeCell ref="B21:J21"/>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06 02</vt:lpstr>
      <vt:lpstr>06 02 01</vt:lpstr>
      <vt:lpstr>06 02 02</vt:lpstr>
      <vt:lpstr>06 02 03</vt:lpstr>
      <vt:lpstr>06 02 04</vt:lpstr>
      <vt:lpstr>06 02 06</vt:lpstr>
      <vt:lpstr>06 02 07</vt:lpstr>
      <vt:lpstr>06 02 08</vt:lpstr>
      <vt:lpstr>06 02 10</vt:lpstr>
      <vt:lpstr>06 02 11</vt:lpstr>
      <vt:lpstr>06 02 12</vt:lpstr>
      <vt:lpstr>'06 02'!Область_печати</vt:lpstr>
      <vt:lpstr>'06 02 01'!Область_печати</vt:lpstr>
      <vt:lpstr>'06 02 02'!Область_печати</vt:lpstr>
      <vt:lpstr>'06 02 03'!Область_печати</vt:lpstr>
      <vt:lpstr>'06 02 04'!Область_печати</vt:lpstr>
      <vt:lpstr>'06 02 06'!Область_печати</vt:lpstr>
      <vt:lpstr>'06 02 07'!Область_печати</vt:lpstr>
      <vt:lpstr>'06 02 08'!Область_печати</vt:lpstr>
      <vt:lpstr>'06 02 10'!Область_печати</vt:lpstr>
      <vt:lpstr>'06 02 11'!Область_печати</vt:lpstr>
      <vt:lpstr>'06 02 12'!Область_печати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2020-12-09T18:46:29Z</dcterms:modified>
</cp:coreProperties>
</file>